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"/>
    </mc:Choice>
  </mc:AlternateContent>
  <xr:revisionPtr revIDLastSave="0" documentId="13_ncr:1_{7A613C3A-EC2F-452A-A71B-ABBE1A513B64}" xr6:coauthVersionLast="36" xr6:coauthVersionMax="47" xr10:uidLastSave="{00000000-0000-0000-0000-000000000000}"/>
  <bookViews>
    <workbookView xWindow="2415" yWindow="3615" windowWidth="21795" windowHeight="12975" xr2:uid="{00000000-000D-0000-FFFF-FFFF00000000}"/>
  </bookViews>
  <sheets>
    <sheet name="申込書" sheetId="14" r:id="rId1"/>
    <sheet name="ソロ(コンテスト)" sheetId="17" r:id="rId2"/>
    <sheet name="アンサンブル(コンテスト)" sheetId="20" r:id="rId3"/>
    <sheet name="カラーガード(コンテスト)" sheetId="22" r:id="rId4"/>
    <sheet name="カラーガード(チーム)" sheetId="24" r:id="rId5"/>
    <sheet name="アンサンブル(フェスティバル)" sheetId="21" r:id="rId6"/>
    <sheet name="カラーガード(規定演技)" sheetId="23" r:id="rId7"/>
  </sheets>
  <externalReferences>
    <externalReference r:id="rId8"/>
    <externalReference r:id="rId9"/>
    <externalReference r:id="rId10"/>
  </externalReferences>
  <definedNames>
    <definedName name="_xlnm.Print_Area" localSheetId="2">'アンサンブル(コンテスト)'!$A$1:$N$104</definedName>
    <definedName name="_xlnm.Print_Area" localSheetId="3">'カラーガード(コンテスト)'!$A$1:$N$85</definedName>
    <definedName name="_xlnm.Print_Area" localSheetId="4">'カラーガード(チーム)'!$A$1:$N$67</definedName>
    <definedName name="_xlnm.Print_Area" localSheetId="6">'カラーガード(規定演技)'!$A$1:$H$85</definedName>
    <definedName name="_xlnm.Print_Area" localSheetId="1">'ソロ(コンテスト)'!$A$6:$K$85</definedName>
    <definedName name="_xlnm.Print_Area" localSheetId="0">申込書!$A$1:$H$53</definedName>
    <definedName name="_xlnm.Print_Titles" localSheetId="2">'アンサンブル(コンテスト)'!$1:$4</definedName>
    <definedName name="_xlnm.Print_Titles" localSheetId="5">'アンサンブル(フェスティバル)'!$1:$3</definedName>
    <definedName name="_xlnm.Print_Titles" localSheetId="3">'カラーガード(コンテスト)'!$1:$5</definedName>
    <definedName name="_xlnm.Print_Titles" localSheetId="4">'カラーガード(チーム)'!$1:$12</definedName>
    <definedName name="_xlnm.Print_Titles" localSheetId="6">'カラーガード(規定演技)'!$1:$5</definedName>
    <definedName name="_xlnm.Print_Titles" localSheetId="1">'ソロ(コンテスト)'!$1:$5</definedName>
    <definedName name="コース">[1]参加者名簿!$O$1:$O$4</definedName>
    <definedName name="管楽器名">[2]参加者名簿!$K$1:$K$9</definedName>
    <definedName name="手具">[1]参加者名簿!$N$1:$N$3</definedName>
    <definedName name="受講回">[1]参加者名簿!$M$1:$M$2</definedName>
    <definedName name="団体名">[3]参加者名簿!$K$1:$K$70</definedName>
    <definedName name="団体名１">[2]参加者名簿!$J$1:$J$70</definedName>
    <definedName name="団体名２">[1]参加者名簿!$L$1:$L$70</definedName>
  </definedNames>
  <calcPr calcId="191029" calcMode="manual"/>
</workbook>
</file>

<file path=xl/calcChain.xml><?xml version="1.0" encoding="utf-8"?>
<calcChain xmlns="http://schemas.openxmlformats.org/spreadsheetml/2006/main">
  <c r="E33" i="14" l="1"/>
  <c r="G45" i="14"/>
  <c r="D14" i="14"/>
  <c r="D15" i="14"/>
  <c r="G41" i="14"/>
  <c r="F28" i="14"/>
  <c r="E28" i="14"/>
  <c r="F21" i="14"/>
  <c r="E21" i="14"/>
  <c r="F20" i="14"/>
  <c r="E20" i="14"/>
  <c r="E14" i="14"/>
  <c r="F17" i="14"/>
  <c r="E17" i="14"/>
  <c r="F16" i="14"/>
  <c r="E16" i="14"/>
  <c r="E15" i="14"/>
  <c r="E18" i="14"/>
  <c r="G43" i="14"/>
  <c r="E40" i="14"/>
  <c r="D40" i="14"/>
  <c r="E39" i="14"/>
  <c r="E38" i="14"/>
  <c r="E37" i="14"/>
  <c r="E36" i="14"/>
  <c r="E35" i="14"/>
  <c r="E34" i="14"/>
  <c r="E32" i="14"/>
  <c r="E31" i="14"/>
  <c r="E30" i="14"/>
  <c r="E29" i="14"/>
  <c r="E27" i="14"/>
  <c r="E26" i="14"/>
  <c r="F26" i="14"/>
  <c r="E24" i="14"/>
  <c r="E25" i="14"/>
  <c r="F27" i="14"/>
  <c r="E23" i="14"/>
  <c r="E22" i="14"/>
  <c r="D22" i="14"/>
  <c r="D23" i="14"/>
  <c r="D24" i="14"/>
  <c r="D25" i="14"/>
  <c r="D26" i="14"/>
  <c r="E19" i="14"/>
  <c r="D19" i="14"/>
  <c r="D20" i="14"/>
  <c r="D21" i="14"/>
  <c r="G21" i="14" s="1"/>
  <c r="D16" i="14"/>
  <c r="D18" i="14"/>
  <c r="G18" i="14" s="1"/>
  <c r="D39" i="14"/>
  <c r="D38" i="14"/>
  <c r="D37" i="14"/>
  <c r="D36" i="14"/>
  <c r="D35" i="14"/>
  <c r="G35" i="14" s="1"/>
  <c r="D34" i="14"/>
  <c r="D33" i="14"/>
  <c r="D32" i="14"/>
  <c r="D31" i="14"/>
  <c r="D30" i="14"/>
  <c r="D29" i="14"/>
  <c r="D28" i="14"/>
  <c r="G28" i="14" s="1"/>
  <c r="D27" i="14"/>
  <c r="D17" i="14"/>
  <c r="C3" i="24"/>
  <c r="C3" i="23"/>
  <c r="C3" i="22"/>
  <c r="C3" i="21"/>
  <c r="C3" i="20"/>
  <c r="C3" i="17"/>
  <c r="G22" i="14" l="1"/>
  <c r="G24" i="14"/>
  <c r="G32" i="14"/>
  <c r="G19" i="14"/>
  <c r="G38" i="14"/>
  <c r="G40" i="14"/>
  <c r="G33" i="14"/>
  <c r="G15" i="14"/>
  <c r="G23" i="14"/>
  <c r="G29" i="14"/>
  <c r="G37" i="14"/>
  <c r="G30" i="14"/>
  <c r="G26" i="14"/>
  <c r="G20" i="14"/>
  <c r="G36" i="14"/>
  <c r="G31" i="14"/>
  <c r="G39" i="14"/>
  <c r="G25" i="14"/>
  <c r="G14" i="14"/>
  <c r="G34" i="14"/>
  <c r="G16" i="14"/>
  <c r="G17" i="14"/>
  <c r="G27" i="14"/>
  <c r="G42" i="14" l="1"/>
  <c r="G44" i="14" s="1"/>
</calcChain>
</file>

<file path=xl/sharedStrings.xml><?xml version="1.0" encoding="utf-8"?>
<sst xmlns="http://schemas.openxmlformats.org/spreadsheetml/2006/main" count="666" uniqueCount="172">
  <si>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</si>
  <si>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</si>
  <si>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連絡者氏名</t>
    <rPh sb="0" eb="3">
      <t>レンラクシャ</t>
    </rPh>
    <rPh sb="3" eb="5">
      <t>シメイ</t>
    </rPh>
    <phoneticPr fontId="1"/>
  </si>
  <si>
    <t>代表者名</t>
    <rPh sb="0" eb="3">
      <t>ダイヒョウシャ</t>
    </rPh>
    <rPh sb="3" eb="4">
      <t>メイ</t>
    </rPh>
    <phoneticPr fontId="1"/>
  </si>
  <si>
    <t>種目</t>
    <rPh sb="0" eb="2">
      <t>シュモク</t>
    </rPh>
    <phoneticPr fontId="1"/>
  </si>
  <si>
    <t>Ｎｏ．</t>
    <phoneticPr fontId="1"/>
  </si>
  <si>
    <t>〒</t>
    <phoneticPr fontId="1"/>
  </si>
  <si>
    <t>ペア</t>
    <phoneticPr fontId="1"/>
  </si>
  <si>
    <t>初　級</t>
    <rPh sb="0" eb="1">
      <t>ショ</t>
    </rPh>
    <rPh sb="2" eb="3">
      <t>キュウ</t>
    </rPh>
    <phoneticPr fontId="1"/>
  </si>
  <si>
    <t>中　級</t>
    <rPh sb="0" eb="1">
      <t>チュウ</t>
    </rPh>
    <rPh sb="2" eb="3">
      <t>キュウ</t>
    </rPh>
    <phoneticPr fontId="1"/>
  </si>
  <si>
    <t>チーム</t>
    <phoneticPr fontId="1"/>
  </si>
  <si>
    <t>参加費</t>
    <rPh sb="0" eb="3">
      <t>サンカヒ</t>
    </rPh>
    <phoneticPr fontId="1"/>
  </si>
  <si>
    <t>人数</t>
    <rPh sb="0" eb="2">
      <t>ニンズウ</t>
    </rPh>
    <phoneticPr fontId="1"/>
  </si>
  <si>
    <t>カラーガード部門</t>
    <rPh sb="6" eb="8">
      <t>ブモン</t>
    </rPh>
    <phoneticPr fontId="1"/>
  </si>
  <si>
    <t>チーム数</t>
    <rPh sb="3" eb="4">
      <t>スウ</t>
    </rPh>
    <phoneticPr fontId="1"/>
  </si>
  <si>
    <t>金額</t>
    <rPh sb="0" eb="1">
      <t>キン</t>
    </rPh>
    <rPh sb="1" eb="2">
      <t>ガク</t>
    </rPh>
    <phoneticPr fontId="1"/>
  </si>
  <si>
    <t>部　門</t>
    <rPh sb="0" eb="1">
      <t>ブ</t>
    </rPh>
    <rPh sb="2" eb="3">
      <t>モン</t>
    </rPh>
    <phoneticPr fontId="1"/>
  </si>
  <si>
    <t>ソロ</t>
    <phoneticPr fontId="1"/>
  </si>
  <si>
    <t>入　門</t>
    <rPh sb="0" eb="1">
      <t>イリ</t>
    </rPh>
    <rPh sb="2" eb="3">
      <t>モン</t>
    </rPh>
    <phoneticPr fontId="1"/>
  </si>
  <si>
    <t>Ｔｅｌ</t>
    <phoneticPr fontId="1"/>
  </si>
  <si>
    <t>Ｆａｘ</t>
    <phoneticPr fontId="1"/>
  </si>
  <si>
    <t>アンサンブル</t>
    <phoneticPr fontId="1"/>
  </si>
  <si>
    <t>上　級</t>
    <rPh sb="0" eb="1">
      <t>ジョウ</t>
    </rPh>
    <rPh sb="2" eb="3">
      <t>キュウ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</si>
  <si>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</si>
  <si>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使用楽器</t>
    <rPh sb="0" eb="2">
      <t>シヨウ</t>
    </rPh>
    <rPh sb="2" eb="4">
      <t>ガッキ</t>
    </rPh>
    <phoneticPr fontId="1"/>
  </si>
  <si>
    <t>－500円</t>
    <rPh sb="4" eb="5">
      <t>エン</t>
    </rPh>
    <phoneticPr fontId="1"/>
  </si>
  <si>
    <t>小　　計</t>
    <rPh sb="0" eb="1">
      <t>コ</t>
    </rPh>
    <rPh sb="3" eb="4">
      <t>ケイ</t>
    </rPh>
    <phoneticPr fontId="1"/>
  </si>
  <si>
    <t>合計金額</t>
    <rPh sb="0" eb="2">
      <t>ゴウケイ</t>
    </rPh>
    <rPh sb="2" eb="4">
      <t>キンガク</t>
    </rPh>
    <phoneticPr fontId="1"/>
  </si>
  <si>
    <t>カメラ・ビデオ撮影</t>
    <rPh sb="7" eb="9">
      <t>サツエイ</t>
    </rPh>
    <phoneticPr fontId="1"/>
  </si>
  <si>
    <t>2部門以上参加する方（加盟団体）</t>
    <rPh sb="1" eb="3">
      <t>ブモン</t>
    </rPh>
    <rPh sb="3" eb="5">
      <t>イジョウ</t>
    </rPh>
    <rPh sb="5" eb="7">
      <t>サンカ</t>
    </rPh>
    <rPh sb="9" eb="10">
      <t>カタ</t>
    </rPh>
    <rPh sb="11" eb="13">
      <t>カメイ</t>
    </rPh>
    <rPh sb="13" eb="15">
      <t>ダンタイ</t>
    </rPh>
    <phoneticPr fontId="1"/>
  </si>
  <si>
    <t>編成</t>
    <rPh sb="0" eb="2">
      <t>ヘンセイ</t>
    </rPh>
    <phoneticPr fontId="1"/>
  </si>
  <si>
    <t>コンテスト</t>
    <phoneticPr fontId="1"/>
  </si>
  <si>
    <t>ジュニア（～高校生）</t>
    <rPh sb="6" eb="9">
      <t>コウコウセイ</t>
    </rPh>
    <phoneticPr fontId="1"/>
  </si>
  <si>
    <t>シニア（大学・一般）</t>
    <rPh sb="4" eb="6">
      <t>ダイガク</t>
    </rPh>
    <rPh sb="7" eb="9">
      <t>イッパン</t>
    </rPh>
    <phoneticPr fontId="1"/>
  </si>
  <si>
    <t>フェスティバル部門</t>
    <rPh sb="7" eb="9">
      <t>ブモン</t>
    </rPh>
    <phoneticPr fontId="1"/>
  </si>
  <si>
    <t>規定演技部門</t>
    <rPh sb="2" eb="4">
      <t>エンギ</t>
    </rPh>
    <rPh sb="4" eb="6">
      <t>ブモン</t>
    </rPh>
    <phoneticPr fontId="1"/>
  </si>
  <si>
    <t>フラッグ</t>
    <phoneticPr fontId="1"/>
  </si>
  <si>
    <t>ライフル</t>
    <phoneticPr fontId="1"/>
  </si>
  <si>
    <t>セーバー</t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</si>
  <si>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</si>
  <si>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</si>
  <si>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創価中部ファーストスターズ</t>
  </si>
  <si>
    <t>天理教愛町分教会鼓笛隊</t>
  </si>
  <si>
    <t>天理教愛町分教会吹奏楽団</t>
  </si>
  <si>
    <t>Sunshine of Imperial</t>
  </si>
  <si>
    <t>※加盟団体はリストから選択して下さい</t>
    <rPh sb="1" eb="3">
      <t>カメイ</t>
    </rPh>
    <rPh sb="3" eb="5">
      <t>ダンタイ</t>
    </rPh>
    <rPh sb="11" eb="13">
      <t>センタク</t>
    </rPh>
    <rPh sb="15" eb="16">
      <t>クダ</t>
    </rPh>
    <phoneticPr fontId="1"/>
  </si>
  <si>
    <t>※未加盟団体は団体名をご記入下さい</t>
    <rPh sb="1" eb="2">
      <t>ミ</t>
    </rPh>
    <rPh sb="2" eb="4">
      <t>カメイ</t>
    </rPh>
    <rPh sb="4" eb="6">
      <t>ダンタイ</t>
    </rPh>
    <rPh sb="7" eb="10">
      <t>ダンタイメイ</t>
    </rPh>
    <rPh sb="12" eb="14">
      <t>キニュウ</t>
    </rPh>
    <rPh sb="14" eb="15">
      <t>クダ</t>
    </rPh>
    <phoneticPr fontId="1"/>
  </si>
  <si>
    <t>No.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</si>
  <si>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</si>
  <si>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</si>
  <si>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せい</t>
    <phoneticPr fontId="1"/>
  </si>
  <si>
    <t>めい</t>
    <phoneticPr fontId="1"/>
  </si>
  <si>
    <t>中級</t>
    <phoneticPr fontId="1"/>
  </si>
  <si>
    <t>伴奏あり</t>
    <rPh sb="0" eb="2">
      <t>バンソウ</t>
    </rPh>
    <phoneticPr fontId="1"/>
  </si>
  <si>
    <t>伴奏なし</t>
    <rPh sb="0" eb="2">
      <t>バンソウ</t>
    </rPh>
    <phoneticPr fontId="1"/>
  </si>
  <si>
    <t>ジュニア</t>
    <phoneticPr fontId="1"/>
  </si>
  <si>
    <t>シニア</t>
    <phoneticPr fontId="1"/>
  </si>
  <si>
    <t>演技タイトル（曲目等）</t>
    <phoneticPr fontId="1"/>
  </si>
  <si>
    <t>団体名</t>
    <rPh sb="0" eb="3">
      <t>ダンタイメイ</t>
    </rPh>
    <phoneticPr fontId="1"/>
  </si>
  <si>
    <t>えんぎたいとる</t>
    <phoneticPr fontId="1"/>
  </si>
  <si>
    <t>部門</t>
    <rPh sb="0" eb="2">
      <t>ブモン</t>
    </rPh>
    <phoneticPr fontId="1"/>
  </si>
  <si>
    <t>ブラス</t>
    <phoneticPr fontId="1"/>
  </si>
  <si>
    <t>パーカッション</t>
    <phoneticPr fontId="1"/>
  </si>
  <si>
    <t>編成</t>
    <phoneticPr fontId="1"/>
  </si>
  <si>
    <t>コンテスト部門　参加者名簿 ＜ソロ＞</t>
    <phoneticPr fontId="1"/>
  </si>
  <si>
    <t>コンテスト部門　参加者名簿 ＜アンサンブル＞</t>
    <phoneticPr fontId="1"/>
  </si>
  <si>
    <t>ふりがな</t>
    <phoneticPr fontId="1"/>
  </si>
  <si>
    <t>金管</t>
    <rPh sb="0" eb="2">
      <t>キンカン</t>
    </rPh>
    <phoneticPr fontId="1"/>
  </si>
  <si>
    <t>木管</t>
    <rPh sb="0" eb="2">
      <t>モッカン</t>
    </rPh>
    <phoneticPr fontId="1"/>
  </si>
  <si>
    <t>混合</t>
    <rPh sb="0" eb="2">
      <t>コンゴウ</t>
    </rPh>
    <phoneticPr fontId="1"/>
  </si>
  <si>
    <t>演技タイトル
（曲目等）</t>
    <phoneticPr fontId="1"/>
  </si>
  <si>
    <t>チーム名</t>
    <phoneticPr fontId="1"/>
  </si>
  <si>
    <t>編　成</t>
    <rPh sb="0" eb="1">
      <t>ヘン</t>
    </rPh>
    <rPh sb="2" eb="3">
      <t>シゲル</t>
    </rPh>
    <phoneticPr fontId="1"/>
  </si>
  <si>
    <t>種　目</t>
    <rPh sb="0" eb="1">
      <t>シュ</t>
    </rPh>
    <rPh sb="2" eb="3">
      <t>メ</t>
    </rPh>
    <phoneticPr fontId="1"/>
  </si>
  <si>
    <t>フェスティバル部門　参加者名簿 ＜アンサンブル＞</t>
    <phoneticPr fontId="1"/>
  </si>
  <si>
    <t>カラーガード</t>
    <phoneticPr fontId="1"/>
  </si>
  <si>
    <t>自由編成</t>
    <rPh sb="0" eb="2">
      <t>ジユウ</t>
    </rPh>
    <rPh sb="2" eb="4">
      <t>ヘンセイ</t>
    </rPh>
    <phoneticPr fontId="1"/>
  </si>
  <si>
    <t>　</t>
    <phoneticPr fontId="1"/>
  </si>
  <si>
    <t>使用楽器・手具</t>
    <rPh sb="0" eb="2">
      <t>シヨウ</t>
    </rPh>
    <rPh sb="2" eb="4">
      <t>ガッキ</t>
    </rPh>
    <rPh sb="5" eb="6">
      <t>テ</t>
    </rPh>
    <rPh sb="6" eb="7">
      <t>グ</t>
    </rPh>
    <phoneticPr fontId="1"/>
  </si>
  <si>
    <t>氏名１</t>
    <rPh sb="0" eb="2">
      <t>シメイ</t>
    </rPh>
    <phoneticPr fontId="1"/>
  </si>
  <si>
    <t>氏名２</t>
    <rPh sb="0" eb="2">
      <t>シメイ</t>
    </rPh>
    <phoneticPr fontId="1"/>
  </si>
  <si>
    <t>手具</t>
    <rPh sb="0" eb="1">
      <t>テ</t>
    </rPh>
    <rPh sb="1" eb="2">
      <t>グ</t>
    </rPh>
    <phoneticPr fontId="1"/>
  </si>
  <si>
    <t>伴奏・CD
(ブラス部門)</t>
    <rPh sb="10" eb="12">
      <t>ブモン</t>
    </rPh>
    <phoneticPr fontId="1"/>
  </si>
  <si>
    <t>CD</t>
    <phoneticPr fontId="1"/>
  </si>
  <si>
    <t>Ａクラス</t>
    <phoneticPr fontId="1"/>
  </si>
  <si>
    <t>オープンクラス</t>
    <phoneticPr fontId="1"/>
  </si>
  <si>
    <t>演技時間</t>
    <rPh sb="0" eb="2">
      <t>エンギ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</si>
  <si>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</si>
  <si>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</si>
  <si>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ふりがな1</t>
    <phoneticPr fontId="1"/>
  </si>
  <si>
    <t>ふりがな2</t>
    <phoneticPr fontId="1"/>
  </si>
  <si>
    <t>カラーガード　コンテスト部門　参加者名簿 ＜ソロ・ペア＞</t>
    <phoneticPr fontId="1"/>
  </si>
  <si>
    <t>カラーガード　規定演技部門　参加者名簿</t>
    <rPh sb="7" eb="9">
      <t>キテイ</t>
    </rPh>
    <rPh sb="9" eb="11">
      <t>エンギ</t>
    </rPh>
    <phoneticPr fontId="1"/>
  </si>
  <si>
    <t>級</t>
    <rPh sb="0" eb="1">
      <t>キュウ</t>
    </rPh>
    <phoneticPr fontId="1"/>
  </si>
  <si>
    <t>入門</t>
    <phoneticPr fontId="1"/>
  </si>
  <si>
    <t>初級</t>
    <phoneticPr fontId="1"/>
  </si>
  <si>
    <t>上級</t>
    <phoneticPr fontId="1"/>
  </si>
  <si>
    <t>現在持っている規定演技資格</t>
    <phoneticPr fontId="1"/>
  </si>
  <si>
    <t>カラーガード　コンテスト部門　参加者名簿 ＜チーム＞</t>
    <phoneticPr fontId="1"/>
  </si>
  <si>
    <t>ブラス部門</t>
    <phoneticPr fontId="1"/>
  </si>
  <si>
    <t>パーカッション部門</t>
    <phoneticPr fontId="1"/>
  </si>
  <si>
    <t>トラック</t>
    <phoneticPr fontId="1"/>
  </si>
  <si>
    <t>搬入車両</t>
    <phoneticPr fontId="1"/>
  </si>
  <si>
    <t>岐阜県立岐阜商業高等学校吹奏楽部</t>
  </si>
  <si>
    <t>関市立関商工高等学校吹奏楽部 The Grant Hero's</t>
  </si>
  <si>
    <t>美濃加茂高等学校マーチングバンド“Brilliant Max”</t>
  </si>
  <si>
    <t>岐阜県立中津川工業高等学校吹奏楽部</t>
  </si>
  <si>
    <t>静岡県立浜松商業高等学校吹奏楽部</t>
  </si>
  <si>
    <t>ヤマハ吹奏楽団</t>
  </si>
  <si>
    <t>静岡県立富士東高等学校吹奏楽部</t>
  </si>
  <si>
    <t>社会福祉法人 愛生会 丹羽保育園</t>
  </si>
  <si>
    <t>しらさぎ幼稚園マーチングキッズ</t>
  </si>
  <si>
    <t>白水保育園マーチングバンドブルーエンゼルス</t>
  </si>
  <si>
    <t>ひまわり幼稚園サンフラワードラムコー</t>
  </si>
  <si>
    <t>AIKIYO GOLDEN CUBS</t>
  </si>
  <si>
    <t>天理教愛豊町ブラスバンド</t>
  </si>
  <si>
    <t>AIMACHI</t>
  </si>
  <si>
    <t>豊田市ジュニアマーチングバンド TOYOTA Illusion Magic</t>
  </si>
  <si>
    <t>BLUE TOPAZ</t>
  </si>
  <si>
    <t>JADE WINGS</t>
  </si>
  <si>
    <t>つつじが丘ジュニアマーチングバンド</t>
  </si>
  <si>
    <t>愛知東邦大学吹奏楽団</t>
  </si>
  <si>
    <t>三重高等学校吹奏楽部</t>
  </si>
  <si>
    <t>SCRAPERS Drum&amp;Bugle Corps</t>
  </si>
  <si>
    <t>松風福祉会 亀山愛児園</t>
  </si>
  <si>
    <t>高山西高等学校ウインドアンサンブル部</t>
  </si>
  <si>
    <t>磐田Jr.マーチングバンド Blue Fairies</t>
  </si>
  <si>
    <t>静岡県立浜松南高等学校吹奏楽部</t>
  </si>
  <si>
    <t>静岡県立袋井商業高等学校吹奏楽部"The Scarlet Knights"</t>
  </si>
  <si>
    <t>Guard Team Bump</t>
  </si>
  <si>
    <t>THE FOCUS</t>
  </si>
  <si>
    <t>名古屋大谷高等学校吹奏楽部</t>
  </si>
  <si>
    <t>東邦高等学校マーチングバンド部</t>
  </si>
  <si>
    <t>Beanstalk International School</t>
  </si>
  <si>
    <t>TOHO MARCHING BAND</t>
  </si>
  <si>
    <t>鳥羽マーチングバンド</t>
  </si>
  <si>
    <t>三重県立相可高等学校</t>
  </si>
  <si>
    <t>合　　計</t>
    <phoneticPr fontId="1"/>
  </si>
  <si>
    <t>朝日大学体育会吹奏楽部</t>
  </si>
  <si>
    <t>Aisai Marching Band BLOWING</t>
  </si>
  <si>
    <t>名古屋市立猪子石中学校吹奏楽部　URIBOUブラスターズ</t>
  </si>
  <si>
    <t>御殿場市立西中学校</t>
  </si>
  <si>
    <t>浜商OBOG吹奏楽団</t>
  </si>
  <si>
    <t>静岡県立掛川東高等学校吹奏楽部</t>
  </si>
  <si>
    <t>寿恵野マーチングバンドTGF</t>
  </si>
  <si>
    <t>三重県立松阪工業高等学校</t>
  </si>
  <si>
    <t>三重県立白子高等学校</t>
  </si>
  <si>
    <t>東海学院大学マーチングバンド部</t>
  </si>
  <si>
    <t>岐阜ジュニアマーチングバンド　The Diamind</t>
  </si>
  <si>
    <t>袋井南マーチングバンド South Winds</t>
  </si>
  <si>
    <t>袋井市立袋井南中学校吹奏楽部 South Dream</t>
  </si>
  <si>
    <t>Bluujua</t>
  </si>
  <si>
    <t>浜松市立北星中学校</t>
  </si>
  <si>
    <t>浜松市立三方原中学校</t>
  </si>
  <si>
    <t>名古屋たちばな高等学校マーチングバンド部 Spirit Fighters Drum&amp;Brass Corps</t>
  </si>
  <si>
    <t>名古屋葵大学中学校高等学校マーチングバンド部</t>
  </si>
  <si>
    <t>名古屋経済大学市邨高等学校中学校吹奏楽部</t>
  </si>
  <si>
    <t>享栄高等学校　吹奏楽部</t>
  </si>
  <si>
    <t>名古屋経済大学高蔵高等学校中学校カラーガード部</t>
  </si>
  <si>
    <t>名古屋市立桜台高等学校</t>
  </si>
  <si>
    <t>マーチングバンドThe Saltydogs</t>
  </si>
  <si>
    <t>第23回インディビジュアルコンテスト2026</t>
    <rPh sb="0" eb="1">
      <t>ダイ</t>
    </rPh>
    <rPh sb="3" eb="4">
      <t>カイ</t>
    </rPh>
    <phoneticPr fontId="1"/>
  </si>
  <si>
    <t>かかみの音楽フォレスト　さくらマーチングバンド</t>
  </si>
  <si>
    <t>可茂Jr.マーチングバンド BraviArts</t>
  </si>
  <si>
    <t>加藤学園高等学校吹奏楽部　Blue Wings</t>
  </si>
  <si>
    <t>浜松市立三方原中学校吹奏楽部</t>
  </si>
  <si>
    <t>浜松市立高等学校</t>
  </si>
  <si>
    <t>浜松シティブラス</t>
  </si>
  <si>
    <t>Guard Team Bump Jr.</t>
  </si>
  <si>
    <t>Imperial Sound Drum&amp;Bugle Corps</t>
  </si>
  <si>
    <t>こじま福祉会 こじまこども園 Twinkl K-kids</t>
  </si>
  <si>
    <t>三重大学応援団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</si>
</sst>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44" formatCode="_ &quot;¥&quot;* #,##0.00_ ;_ &quot;¥&quot;* \-#,##0.00_ ;_ &quot;¥&quot;* &quot;-&quot;??_ ;_ @_ "/>
    <numFmt numFmtId="176" formatCode="0_ "/>
    <numFmt numFmtId="177" formatCode="[&lt;=999]000;[&lt;=9999]000\-00;000\-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2" fillId="3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2" fillId="3" borderId="19" xfId="0" applyFont="1" applyFill="1" applyBorder="1">
      <alignment vertical="center"/>
    </xf>
    <xf numFmtId="0" fontId="3" fillId="3" borderId="14" xfId="0" applyFont="1" applyFill="1" applyBorder="1" applyAlignment="1">
      <alignment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left" vertical="center" shrinkToFit="1"/>
    </xf>
    <xf numFmtId="0" fontId="2" fillId="3" borderId="25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26" xfId="0" applyFont="1" applyFill="1" applyBorder="1">
      <alignment vertical="center"/>
    </xf>
    <xf numFmtId="0" fontId="2" fillId="3" borderId="9" xfId="0" applyFont="1" applyFill="1" applyBorder="1" applyAlignment="1">
      <alignment horizontal="center" vertical="center" shrinkToFit="1"/>
    </xf>
    <xf numFmtId="5" fontId="2" fillId="3" borderId="22" xfId="0" applyNumberFormat="1" applyFont="1" applyFill="1" applyBorder="1" applyAlignment="1">
      <alignment horizontal="center" vertical="center"/>
    </xf>
    <xf numFmtId="0" fontId="2" fillId="3" borderId="23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 shrinkToFit="1"/>
    </xf>
    <xf numFmtId="49" fontId="2" fillId="3" borderId="22" xfId="0" applyNumberFormat="1" applyFont="1" applyFill="1" applyBorder="1" applyAlignment="1">
      <alignment horizontal="center" vertical="center"/>
    </xf>
    <xf numFmtId="0" fontId="2" fillId="3" borderId="30" xfId="0" applyFont="1" applyFill="1" applyBorder="1">
      <alignment vertical="center"/>
    </xf>
    <xf numFmtId="0" fontId="2" fillId="3" borderId="7" xfId="0" applyFont="1" applyFill="1" applyBorder="1" applyAlignment="1">
      <alignment horizontal="distributed" vertical="center" indent="2"/>
    </xf>
    <xf numFmtId="0" fontId="2" fillId="3" borderId="1" xfId="0" applyFont="1" applyFill="1" applyBorder="1" applyAlignment="1">
      <alignment horizontal="distributed" vertical="center" indent="2"/>
    </xf>
    <xf numFmtId="0" fontId="3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176" fontId="3" fillId="0" borderId="36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176" fontId="3" fillId="0" borderId="4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Continuous" vertical="center"/>
    </xf>
    <xf numFmtId="0" fontId="3" fillId="3" borderId="0" xfId="0" applyFont="1" applyFill="1" applyProtection="1">
      <alignment vertical="center"/>
      <protection locked="0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Continuous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/>
    <xf numFmtId="0" fontId="3" fillId="0" borderId="36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3" borderId="47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51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3" fillId="3" borderId="52" xfId="0" applyFont="1" applyFill="1" applyBorder="1" applyAlignment="1">
      <alignment horizontal="center" vertical="center" wrapText="1"/>
    </xf>
    <xf numFmtId="0" fontId="3" fillId="0" borderId="48" xfId="0" applyFont="1" applyBorder="1" applyProtection="1">
      <alignment vertical="center"/>
      <protection locked="0"/>
    </xf>
    <xf numFmtId="0" fontId="3" fillId="0" borderId="49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3" fillId="4" borderId="4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6" fillId="4" borderId="0" xfId="0" applyFont="1" applyFill="1" applyAlignment="1">
      <alignment horizontal="centerContinuous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Continuous" vertical="center" wrapText="1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Continuous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5" fillId="5" borderId="0" xfId="0" applyFont="1" applyFill="1" applyAlignment="1">
      <alignment horizontal="centerContinuous" vertical="center"/>
    </xf>
    <xf numFmtId="0" fontId="3" fillId="5" borderId="0" xfId="0" applyFont="1" applyFill="1">
      <alignment vertical="center"/>
    </xf>
    <xf numFmtId="0" fontId="3" fillId="5" borderId="0" xfId="0" applyFont="1" applyFill="1" applyProtection="1">
      <alignment vertical="center"/>
      <protection locked="0"/>
    </xf>
    <xf numFmtId="0" fontId="3" fillId="5" borderId="0" xfId="0" applyFont="1" applyFill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/>
    <xf numFmtId="0" fontId="3" fillId="5" borderId="0" xfId="0" applyFont="1" applyFill="1" applyAlignment="1">
      <alignment horizontal="center"/>
    </xf>
    <xf numFmtId="44" fontId="3" fillId="0" borderId="1" xfId="0" applyNumberFormat="1" applyFont="1" applyBorder="1" applyAlignment="1">
      <alignment horizontal="center" vertical="center"/>
    </xf>
    <xf numFmtId="0" fontId="3" fillId="5" borderId="31" xfId="0" applyFont="1" applyFill="1" applyBorder="1" applyAlignment="1">
      <alignment horizontal="centerContinuous" vertical="center" wrapText="1"/>
    </xf>
    <xf numFmtId="0" fontId="3" fillId="5" borderId="53" xfId="0" applyFont="1" applyFill="1" applyBorder="1" applyAlignment="1">
      <alignment horizontal="centerContinuous" vertical="center" wrapText="1"/>
    </xf>
    <xf numFmtId="176" fontId="3" fillId="0" borderId="5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42" xfId="0" applyNumberFormat="1" applyFont="1" applyBorder="1" applyAlignment="1" applyProtection="1">
      <alignment horizontal="center" vertical="center"/>
      <protection locked="0"/>
    </xf>
    <xf numFmtId="44" fontId="3" fillId="0" borderId="1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Continuous" vertical="center"/>
    </xf>
    <xf numFmtId="0" fontId="3" fillId="6" borderId="0" xfId="0" applyFont="1" applyFill="1">
      <alignment vertical="center"/>
    </xf>
    <xf numFmtId="0" fontId="3" fillId="6" borderId="0" xfId="0" applyFont="1" applyFill="1" applyProtection="1">
      <alignment vertical="center"/>
      <protection locked="0"/>
    </xf>
    <xf numFmtId="0" fontId="3" fillId="6" borderId="0" xfId="0" applyFont="1" applyFill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6" borderId="4" xfId="0" applyFont="1" applyFill="1" applyBorder="1" applyAlignment="1">
      <alignment horizontal="center" vertical="center"/>
    </xf>
    <xf numFmtId="0" fontId="3" fillId="6" borderId="0" xfId="0" applyFont="1" applyFill="1" applyAlignment="1"/>
    <xf numFmtId="0" fontId="3" fillId="6" borderId="0" xfId="0" applyFont="1" applyFill="1" applyAlignment="1">
      <alignment horizontal="center"/>
    </xf>
    <xf numFmtId="176" fontId="3" fillId="0" borderId="36" xfId="0" applyNumberFormat="1" applyFont="1" applyBorder="1" applyProtection="1">
      <alignment vertical="center"/>
      <protection locked="0"/>
    </xf>
    <xf numFmtId="176" fontId="3" fillId="0" borderId="41" xfId="0" applyNumberFormat="1" applyFont="1" applyBorder="1" applyProtection="1">
      <alignment vertical="center"/>
      <protection locked="0"/>
    </xf>
    <xf numFmtId="0" fontId="5" fillId="7" borderId="0" xfId="0" applyFont="1" applyFill="1" applyAlignment="1">
      <alignment horizontal="centerContinuous" vertical="center"/>
    </xf>
    <xf numFmtId="0" fontId="3" fillId="7" borderId="0" xfId="0" applyFont="1" applyFill="1" applyAlignment="1">
      <alignment horizontal="centerContinuous" vertical="center"/>
    </xf>
    <xf numFmtId="0" fontId="3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6" fillId="7" borderId="0" xfId="0" applyFont="1" applyFill="1" applyAlignment="1">
      <alignment horizontal="centerContinuous" vertical="center"/>
    </xf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Continuous" vertical="center" wrapText="1"/>
    </xf>
    <xf numFmtId="0" fontId="6" fillId="7" borderId="0" xfId="0" applyFont="1" applyFill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0" xfId="0" applyFont="1" applyFill="1" applyAlignment="1"/>
    <xf numFmtId="0" fontId="3" fillId="7" borderId="0" xfId="0" applyFont="1" applyFill="1" applyProtection="1">
      <alignment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5" fontId="2" fillId="3" borderId="16" xfId="0" applyNumberFormat="1" applyFont="1" applyFill="1" applyBorder="1" applyAlignment="1">
      <alignment horizontal="center" vertical="center"/>
    </xf>
    <xf numFmtId="5" fontId="2" fillId="3" borderId="18" xfId="0" applyNumberFormat="1" applyFont="1" applyFill="1" applyBorder="1" applyAlignment="1">
      <alignment horizontal="center" vertical="center"/>
    </xf>
    <xf numFmtId="5" fontId="2" fillId="3" borderId="3" xfId="0" applyNumberFormat="1" applyFont="1" applyFill="1" applyBorder="1" applyAlignment="1">
      <alignment horizontal="center" vertical="center"/>
    </xf>
    <xf numFmtId="5" fontId="2" fillId="3" borderId="14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5" fontId="2" fillId="3" borderId="15" xfId="0" applyNumberFormat="1" applyFont="1" applyFill="1" applyBorder="1" applyAlignment="1">
      <alignment horizontal="center" vertical="center" wrapText="1"/>
    </xf>
    <xf numFmtId="5" fontId="2" fillId="3" borderId="3" xfId="0" applyNumberFormat="1" applyFont="1" applyFill="1" applyBorder="1" applyAlignment="1">
      <alignment horizontal="center" vertical="center" wrapText="1"/>
    </xf>
    <xf numFmtId="5" fontId="2" fillId="3" borderId="18" xfId="0" applyNumberFormat="1" applyFont="1" applyFill="1" applyBorder="1" applyAlignment="1">
      <alignment horizontal="center" vertical="center" wrapText="1"/>
    </xf>
    <xf numFmtId="5" fontId="2" fillId="3" borderId="14" xfId="0" applyNumberFormat="1" applyFont="1" applyFill="1" applyBorder="1" applyAlignment="1">
      <alignment horizontal="center" vertical="center" wrapText="1"/>
    </xf>
    <xf numFmtId="5" fontId="2" fillId="3" borderId="22" xfId="0" applyNumberFormat="1" applyFont="1" applyFill="1" applyBorder="1" applyAlignment="1">
      <alignment horizontal="center" vertical="center" wrapText="1"/>
    </xf>
    <xf numFmtId="5" fontId="2" fillId="3" borderId="29" xfId="0" applyNumberFormat="1" applyFont="1" applyFill="1" applyBorder="1" applyAlignment="1">
      <alignment horizontal="center" vertical="center"/>
    </xf>
    <xf numFmtId="6" fontId="2" fillId="3" borderId="15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0" xfId="0" quotePrefix="1" applyFont="1" applyFill="1" applyAlignment="1">
      <alignment horizontal="center" vertical="center" shrinkToFit="1"/>
    </xf>
    <xf numFmtId="177" fontId="2" fillId="0" borderId="0" xfId="0" applyNumberFormat="1" applyFont="1" applyAlignment="1" applyProtection="1">
      <alignment horizontal="left" vertical="center" shrinkToFit="1"/>
      <protection locked="0"/>
    </xf>
    <xf numFmtId="0" fontId="2" fillId="3" borderId="54" xfId="0" applyFont="1" applyFill="1" applyBorder="1" applyAlignment="1">
      <alignment horizontal="center" vertical="center"/>
    </xf>
    <xf numFmtId="5" fontId="2" fillId="3" borderId="55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right" vertical="center"/>
    </xf>
    <xf numFmtId="0" fontId="2" fillId="3" borderId="13" xfId="0" applyFont="1" applyFill="1" applyBorder="1">
      <alignment vertical="center"/>
    </xf>
    <xf numFmtId="0" fontId="2" fillId="3" borderId="22" xfId="0" applyFont="1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3" borderId="0" xfId="0" applyFont="1" applyFill="1" applyAlignment="1">
      <alignment horizontal="distributed" vertical="center" indent="2"/>
    </xf>
    <xf numFmtId="0" fontId="2" fillId="3" borderId="1" xfId="0" applyFont="1" applyFill="1" applyBorder="1" applyAlignment="1">
      <alignment horizontal="distributed" vertical="center" indent="2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5" fillId="3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4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7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6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7030;&#22827;\Desktop\&#24859;&#30693;&#30476;&#35611;&#32722;&#20250;\H30&#31532;1&#22238;&#31532;2&#22238;CG&#35611;&#32722;&#20250;&#20849;&#36890;&#21442;&#21152;&#30003;&#36796;&#26360;(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7030;&#22827;\Desktop\&#24859;&#30693;&#30476;&#35611;&#32722;&#20250;\2018&#12502;&#12521;&#12473;&#12463;&#12522;&#12491;&#12483;&#12463;(&#31532;2&#22238;)&#21442;&#21152;&#30003;&#36796;&#26360;(&#25913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7030;&#22827;\Desktop\&#24859;&#30693;&#30476;&#35611;&#32722;&#20250;\2018PC&#12463;&#12522;&#12491;&#12483;&#12463;(&#31532;14&#22238;)&#21442;&#21152;&#30003;&#36796;&#26360;(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者名簿"/>
      <sheetName val="振込金額"/>
    </sheetNames>
    <sheetDataSet>
      <sheetData sheetId="0">
        <row r="1">
          <cell r="L1" t="str">
            <v>安城市立作野小学校マーチングバンド</v>
          </cell>
          <cell r="M1" t="str">
            <v>第１回</v>
          </cell>
          <cell r="N1" t="str">
            <v>フラッグ</v>
          </cell>
          <cell r="O1" t="str">
            <v>入門</v>
          </cell>
        </row>
        <row r="2">
          <cell r="L2" t="str">
            <v>藤ノ花女子高等学校　RED　PEPPERS</v>
          </cell>
          <cell r="M2" t="str">
            <v>第２回</v>
          </cell>
          <cell r="N2" t="str">
            <v>ライフル</v>
          </cell>
          <cell r="O2" t="str">
            <v>初級</v>
          </cell>
        </row>
        <row r="3">
          <cell r="L3" t="str">
            <v>藤ノ花女子高等学校　RED　PEPPERS　ガードチーム</v>
          </cell>
          <cell r="N3" t="str">
            <v>セーバー</v>
          </cell>
          <cell r="O3" t="str">
            <v>中級</v>
          </cell>
        </row>
        <row r="4">
          <cell r="L4" t="str">
            <v>豊田市ジュニアマーチングバンド　TOYOTA　Illusion　Magic</v>
          </cell>
          <cell r="O4" t="str">
            <v>上級</v>
          </cell>
        </row>
        <row r="5">
          <cell r="L5" t="str">
            <v>ＢＬＵＥ　ＴＯＰＡＺ</v>
          </cell>
        </row>
        <row r="6">
          <cell r="L6" t="str">
            <v>JADE　WINGS</v>
          </cell>
        </row>
        <row r="7">
          <cell r="L7" t="str">
            <v>安城市立桜町小学校マーチングバンド部</v>
          </cell>
        </row>
        <row r="8">
          <cell r="L8" t="str">
            <v>Peppermint</v>
          </cell>
        </row>
        <row r="9">
          <cell r="L9" t="str">
            <v>こじま福祉会　こじまこども園 Twinkle　KーKids</v>
          </cell>
        </row>
        <row r="10">
          <cell r="L10" t="str">
            <v>寿恵野マーチングバンド TGF</v>
          </cell>
        </row>
        <row r="11">
          <cell r="L11" t="str">
            <v>Ｇuard  Team Bump</v>
          </cell>
        </row>
        <row r="12">
          <cell r="L12" t="str">
            <v>つつじが丘ジュニアマーチングバンド</v>
          </cell>
        </row>
        <row r="13">
          <cell r="L13" t="str">
            <v>安城学園高等学校吹奏楽部</v>
          </cell>
        </row>
        <row r="14">
          <cell r="L14" t="str">
            <v>社会福祉法人　愛生会　丹羽保育園</v>
          </cell>
        </row>
        <row r="15">
          <cell r="L15" t="str">
            <v>しらさぎ幼稚園マーチングキッズ</v>
          </cell>
        </row>
        <row r="16">
          <cell r="L16" t="str">
            <v>白水保育園マーチングバンド　ブルーエンゼルス</v>
          </cell>
        </row>
        <row r="17">
          <cell r="L17" t="str">
            <v>ひまわり幼稚園サンフラワードラムコー</v>
          </cell>
        </row>
        <row r="18">
          <cell r="L18" t="str">
            <v>名古屋市立柳小学校</v>
          </cell>
        </row>
        <row r="19">
          <cell r="L19" t="str">
            <v>名古屋市立御器所小学校</v>
          </cell>
        </row>
        <row r="20">
          <cell r="L20" t="str">
            <v>愛知産業大学工業高等学校マーチングバンド部Spirit Fighters　Drum &amp;　Brass Corps</v>
          </cell>
        </row>
        <row r="21">
          <cell r="L21" t="str">
            <v>名古屋女子大学中学校高等学校マーチングバンド部</v>
          </cell>
        </row>
        <row r="22">
          <cell r="L22" t="str">
            <v>名古屋経済大学市邨中学校高等学校吹奏楽部</v>
          </cell>
        </row>
        <row r="23">
          <cell r="L23" t="str">
            <v>ＡＩＫＩＹＯ　ＧＯＬＤＥＮ　ＣＵＢＳ</v>
          </cell>
        </row>
        <row r="24">
          <cell r="L24" t="str">
            <v>Imperial Sound Drum&amp;Bugle Corps</v>
          </cell>
        </row>
        <row r="25">
          <cell r="L25" t="str">
            <v>創価中部ファーストスターズ</v>
          </cell>
        </row>
        <row r="26">
          <cell r="L26" t="str">
            <v>天理教愛町分教会鼓笛隊</v>
          </cell>
        </row>
        <row r="27">
          <cell r="L27" t="str">
            <v>天理教愛町分教会吹奏楽団</v>
          </cell>
        </row>
        <row r="28">
          <cell r="L28" t="str">
            <v>天理教愛豊町鼓笛隊</v>
          </cell>
        </row>
        <row r="29">
          <cell r="L29" t="str">
            <v>ＡＩＭＡＣＨＩ</v>
          </cell>
        </row>
        <row r="30">
          <cell r="L30" t="str">
            <v>Sunshine of Imperial</v>
          </cell>
        </row>
        <row r="31">
          <cell r="L31" t="str">
            <v>名古屋市立戸田小学校 金管バンド部</v>
          </cell>
        </row>
        <row r="32">
          <cell r="L32" t="str">
            <v>愛知東邦大学吹奏楽団　</v>
          </cell>
        </row>
        <row r="33">
          <cell r="L33" t="str">
            <v>カラーガードチーム　Ｇrace</v>
          </cell>
        </row>
        <row r="34">
          <cell r="L34" t="str">
            <v>津島市立藤浪中学校吹奏楽部</v>
          </cell>
        </row>
        <row r="35">
          <cell r="L35" t="str">
            <v>名古屋市立猪子石中学校</v>
          </cell>
        </row>
        <row r="36">
          <cell r="L36" t="str">
            <v>岐阜県立岐阜高等学校吹奏楽部</v>
          </cell>
        </row>
        <row r="37">
          <cell r="L37" t="str">
            <v>岐阜県立岐阜商業高等学校吹奏楽部</v>
          </cell>
        </row>
        <row r="38">
          <cell r="L38" t="str">
            <v>関市立関商工高等学校吹奏楽部　The Grant Hero's</v>
          </cell>
        </row>
        <row r="39">
          <cell r="L39" t="str">
            <v>美濃加茂高等学校マーチングバンド”Ｂｒｉｌｌｉａｎｔ　Ｍａｘ”</v>
          </cell>
        </row>
        <row r="40">
          <cell r="L40" t="str">
            <v>岐阜県立中津川工業高等学校吹奏楽部</v>
          </cell>
        </row>
        <row r="41">
          <cell r="L41" t="str">
            <v>Ｒｏｓｅ　Ｋｎｉｇｈｔｓ</v>
          </cell>
        </row>
        <row r="42">
          <cell r="L42" t="str">
            <v>美谷鼓笛隊</v>
          </cell>
        </row>
        <row r="43">
          <cell r="L43" t="str">
            <v>可児市立兼山小学校マーチングバンド”ＲＡＮＭＡＲＵ”</v>
          </cell>
        </row>
        <row r="44">
          <cell r="L44" t="str">
            <v>各務野さくらマーチングバンド</v>
          </cell>
        </row>
        <row r="45">
          <cell r="L45" t="str">
            <v>加茂ジュニアマーチングバンドBRAVIARTS</v>
          </cell>
        </row>
        <row r="46">
          <cell r="L46" t="str">
            <v>Simple Desire</v>
          </cell>
        </row>
        <row r="47">
          <cell r="L47" t="str">
            <v>御殿場市立西中学校吹奏楽部</v>
          </cell>
        </row>
        <row r="48">
          <cell r="L48" t="str">
            <v>静岡県立浜松商業高等学校吹奏楽部</v>
          </cell>
        </row>
        <row r="49">
          <cell r="L49" t="str">
            <v>加藤学園高等学校吹奏楽部　Ｂｌｕｅ　Ｗｉｎｇｓ</v>
          </cell>
        </row>
        <row r="50">
          <cell r="L50" t="str">
            <v>マーチングバンド　Es　Muses Shizuoka</v>
          </cell>
        </row>
        <row r="51">
          <cell r="L51" t="str">
            <v>ヤマハ吹奏楽団</v>
          </cell>
        </row>
        <row r="52">
          <cell r="L52" t="str">
            <v>浜松市立高等学校マーチングバンド”Ｓｃａｒｌｅｔ　Ｒｏｓｅ”</v>
          </cell>
        </row>
        <row r="53">
          <cell r="L53" t="str">
            <v>静岡県立小笠高等学校吹奏楽部</v>
          </cell>
        </row>
        <row r="54">
          <cell r="L54" t="str">
            <v>磐田市　豊岡Ｊｒ．マーチングバンド　Ｂｌｕｅ　Ｆａｉｒｉｅｓ</v>
          </cell>
        </row>
        <row r="55">
          <cell r="L55" t="str">
            <v>袋井市立袋井南小学校マーチングバンド「Ｓｏｕｔｈ　Ｗｉｎｄｓ」</v>
          </cell>
        </row>
        <row r="56">
          <cell r="L56" t="str">
            <v>Ｌｉｆｅｇｕａｒｄ　Ⅱ</v>
          </cell>
        </row>
        <row r="57">
          <cell r="L57" t="str">
            <v>静岡県立富士東高等学校吹奏楽部</v>
          </cell>
        </row>
        <row r="58">
          <cell r="L58" t="str">
            <v>袋井市立袋井南中学校　ＳouthDream</v>
          </cell>
        </row>
        <row r="59">
          <cell r="L59" t="str">
            <v>静岡県立浜松工業高等学校吹奏楽部</v>
          </cell>
        </row>
        <row r="60">
          <cell r="L60" t="str">
            <v>掛川市立西中学校吹奏楽部</v>
          </cell>
        </row>
        <row r="61">
          <cell r="L61" t="str">
            <v>鳥羽マーチングスポーツ少年団</v>
          </cell>
        </row>
        <row r="62">
          <cell r="L62" t="str">
            <v>三重高等学校吹奏楽部</v>
          </cell>
        </row>
        <row r="63">
          <cell r="L63" t="str">
            <v>三重県立松阪工業高等学校吹奏楽部</v>
          </cell>
        </row>
        <row r="64">
          <cell r="L64" t="str">
            <v>三重県立白子高等学校吹奏楽部</v>
          </cell>
        </row>
        <row r="65">
          <cell r="L65" t="str">
            <v>SCRAPERS Ｄrum＆Bugle　Ｃorps</v>
          </cell>
        </row>
        <row r="66">
          <cell r="L66" t="str">
            <v>マーチングバンド　The Saltydogs</v>
          </cell>
        </row>
        <row r="67">
          <cell r="L67" t="str">
            <v>ＧＲＥＥＮ　ＢＥＲＥＴ Ｍarching Band</v>
          </cell>
        </row>
        <row r="68">
          <cell r="L68" t="str">
            <v>志摩Jrバンド　マーチングAGO</v>
          </cell>
        </row>
        <row r="69">
          <cell r="L69" t="str">
            <v>松風福祉会　亀山愛児園</v>
          </cell>
        </row>
        <row r="70">
          <cell r="L70" t="str">
            <v>三重県立相可高等学校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者名簿"/>
      <sheetName val="振込金額"/>
    </sheetNames>
    <sheetDataSet>
      <sheetData sheetId="0">
        <row r="1">
          <cell r="J1" t="str">
            <v>安城市立作野小学校マーチングバンド</v>
          </cell>
          <cell r="K1" t="str">
            <v>トランペット</v>
          </cell>
        </row>
        <row r="2">
          <cell r="J2" t="str">
            <v>藤ノ花女子高等学校　RED　PEPPERS</v>
          </cell>
          <cell r="K2" t="str">
            <v>コルネット</v>
          </cell>
        </row>
        <row r="3">
          <cell r="J3" t="str">
            <v>藤ノ花女子高等学校　RED　PEPPERS　ガードチーム</v>
          </cell>
          <cell r="K3" t="str">
            <v>メロフォン</v>
          </cell>
        </row>
        <row r="4">
          <cell r="J4" t="str">
            <v>豊田市ジュニアマーチングバンド　TOYOTA　Illusion　Magic</v>
          </cell>
          <cell r="K4" t="str">
            <v>フレンチホルン</v>
          </cell>
        </row>
        <row r="5">
          <cell r="J5" t="str">
            <v>ＢＬＵＥ　ＴＯＰＡＺ</v>
          </cell>
          <cell r="K5" t="str">
            <v>バリトン</v>
          </cell>
        </row>
        <row r="6">
          <cell r="J6" t="str">
            <v>JADE　WINGS</v>
          </cell>
          <cell r="K6" t="str">
            <v>トロンボーン</v>
          </cell>
        </row>
        <row r="7">
          <cell r="J7" t="str">
            <v>安城市立桜町小学校マーチングバンド部</v>
          </cell>
          <cell r="K7" t="str">
            <v>ユーフォニアム</v>
          </cell>
        </row>
        <row r="8">
          <cell r="J8" t="str">
            <v>Peppermint</v>
          </cell>
          <cell r="K8" t="str">
            <v>チューバ</v>
          </cell>
        </row>
        <row r="9">
          <cell r="J9" t="str">
            <v>こじま福祉会　こじまこども園 Twinkle　KーKids</v>
          </cell>
          <cell r="K9" t="str">
            <v>スーザフォン</v>
          </cell>
        </row>
        <row r="10">
          <cell r="J10" t="str">
            <v>寿恵野マーチングバンド TGF</v>
          </cell>
        </row>
        <row r="11">
          <cell r="J11" t="str">
            <v>Ｇuard  Team Bump</v>
          </cell>
        </row>
        <row r="12">
          <cell r="J12" t="str">
            <v>つつじが丘ジュニアマーチングバンド</v>
          </cell>
        </row>
        <row r="13">
          <cell r="J13" t="str">
            <v>安城学園高等学校吹奏楽部</v>
          </cell>
        </row>
        <row r="14">
          <cell r="J14" t="str">
            <v>社会福祉法人　愛生会　丹羽保育園</v>
          </cell>
        </row>
        <row r="15">
          <cell r="J15" t="str">
            <v>しらさぎ幼稚園マーチングキッズ</v>
          </cell>
        </row>
        <row r="16">
          <cell r="J16" t="str">
            <v>白水保育園マーチングバンド　ブルーエンゼルス</v>
          </cell>
        </row>
        <row r="17">
          <cell r="J17" t="str">
            <v>ひまわり幼稚園サンフラワードラムコー</v>
          </cell>
        </row>
        <row r="18">
          <cell r="J18" t="str">
            <v>名古屋市立柳小学校</v>
          </cell>
        </row>
        <row r="19">
          <cell r="J19" t="str">
            <v>名古屋市立御器所小学校</v>
          </cell>
        </row>
        <row r="20">
          <cell r="J20" t="str">
            <v>愛知産業大学工業高等学校マーチングバンド部Spirit Fighters　Drum &amp;　Brass Corps</v>
          </cell>
        </row>
        <row r="21">
          <cell r="J21" t="str">
            <v>名古屋女子大学中学校高等学校マーチングバンド部</v>
          </cell>
        </row>
        <row r="22">
          <cell r="J22" t="str">
            <v>名古屋経済大学市邨中学校高等学校吹奏楽部</v>
          </cell>
        </row>
        <row r="23">
          <cell r="J23" t="str">
            <v>ＡＩＫＩＹＯ　ＧＯＬＤＥＮ　ＣＵＢＳ</v>
          </cell>
        </row>
        <row r="24">
          <cell r="J24" t="str">
            <v>Imperial Sound Drum&amp;Bugle Corps</v>
          </cell>
        </row>
        <row r="25">
          <cell r="J25" t="str">
            <v>創価中部ファーストスターズ</v>
          </cell>
        </row>
        <row r="26">
          <cell r="J26" t="str">
            <v>天理教愛町分教会鼓笛隊</v>
          </cell>
        </row>
        <row r="27">
          <cell r="J27" t="str">
            <v>天理教愛町分教会吹奏楽団</v>
          </cell>
        </row>
        <row r="28">
          <cell r="J28" t="str">
            <v>天理教愛豊町鼓笛隊</v>
          </cell>
        </row>
        <row r="29">
          <cell r="J29" t="str">
            <v>ＡＩＭＡＣＨＩ</v>
          </cell>
        </row>
        <row r="30">
          <cell r="J30" t="str">
            <v>Sunshine of Imperial</v>
          </cell>
        </row>
        <row r="31">
          <cell r="J31" t="str">
            <v>名古屋市立戸田小学校 金管バンド部</v>
          </cell>
        </row>
        <row r="32">
          <cell r="J32" t="str">
            <v>愛知東邦大学吹奏楽団　</v>
          </cell>
        </row>
        <row r="33">
          <cell r="J33" t="str">
            <v>カラーガードチーム　Ｇrace</v>
          </cell>
        </row>
        <row r="34">
          <cell r="J34" t="str">
            <v>津島市立藤浪中学校吹奏楽部</v>
          </cell>
        </row>
        <row r="35">
          <cell r="J35" t="str">
            <v>名古屋市立猪子石中学校</v>
          </cell>
        </row>
        <row r="36">
          <cell r="J36" t="str">
            <v>岐阜県立岐阜高等学校吹奏楽部</v>
          </cell>
        </row>
        <row r="37">
          <cell r="J37" t="str">
            <v>岐阜県立岐阜商業高等学校吹奏楽部</v>
          </cell>
        </row>
        <row r="38">
          <cell r="J38" t="str">
            <v>関市立関商工高等学校吹奏楽部　The Grant Hero's</v>
          </cell>
        </row>
        <row r="39">
          <cell r="J39" t="str">
            <v>美濃加茂高等学校マーチングバンド”Ｂｒｉｌｌｉａｎｔ　Ｍａｘ”</v>
          </cell>
        </row>
        <row r="40">
          <cell r="J40" t="str">
            <v>岐阜県立中津川工業高等学校吹奏楽部</v>
          </cell>
        </row>
        <row r="41">
          <cell r="J41" t="str">
            <v>Ｒｏｓｅ　Ｋｎｉｇｈｔｓ</v>
          </cell>
        </row>
        <row r="42">
          <cell r="J42" t="str">
            <v>美谷鼓笛隊</v>
          </cell>
        </row>
        <row r="43">
          <cell r="J43" t="str">
            <v>可児市立兼山小学校マーチングバンド”ＲＡＮＭＡＲＵ”</v>
          </cell>
        </row>
        <row r="44">
          <cell r="J44" t="str">
            <v>各務野さくらマーチングバンド</v>
          </cell>
        </row>
        <row r="45">
          <cell r="J45" t="str">
            <v>加茂ジュニアマーチングバンドBRAVIARTS</v>
          </cell>
        </row>
        <row r="46">
          <cell r="J46" t="str">
            <v>Simple Desire</v>
          </cell>
        </row>
        <row r="47">
          <cell r="J47" t="str">
            <v>御殿場市立西中学校吹奏楽部</v>
          </cell>
        </row>
        <row r="48">
          <cell r="J48" t="str">
            <v>静岡県立浜松商業高等学校吹奏楽部</v>
          </cell>
        </row>
        <row r="49">
          <cell r="J49" t="str">
            <v>加藤学園高等学校吹奏楽部　Ｂｌｕｅ　Ｗｉｎｇｓ</v>
          </cell>
        </row>
        <row r="50">
          <cell r="J50" t="str">
            <v>マーチングバンド　Es　Muses Shizuoka</v>
          </cell>
        </row>
        <row r="51">
          <cell r="J51" t="str">
            <v>ヤマハ吹奏楽団</v>
          </cell>
        </row>
        <row r="52">
          <cell r="J52" t="str">
            <v>浜松市立高等学校マーチングバンド”Ｓｃａｒｌｅｔ　Ｒｏｓｅ”</v>
          </cell>
        </row>
        <row r="53">
          <cell r="J53" t="str">
            <v>静岡県立小笠高等学校吹奏楽部</v>
          </cell>
        </row>
        <row r="54">
          <cell r="J54" t="str">
            <v>磐田市　豊岡Ｊｒ．マーチングバンド　Ｂｌｕｅ　Ｆａｉｒｉｅｓ</v>
          </cell>
        </row>
        <row r="55">
          <cell r="J55" t="str">
            <v>袋井市立袋井南小学校マーチングバンド「Ｓｏｕｔｈ　Ｗｉｎｄｓ」</v>
          </cell>
        </row>
        <row r="56">
          <cell r="J56" t="str">
            <v>Ｌｉｆｅｇｕａｒｄ　Ⅱ</v>
          </cell>
        </row>
        <row r="57">
          <cell r="J57" t="str">
            <v>静岡県立富士東高等学校吹奏楽部</v>
          </cell>
        </row>
        <row r="58">
          <cell r="J58" t="str">
            <v>袋井市立袋井南中学校　ＳouthDream</v>
          </cell>
        </row>
        <row r="59">
          <cell r="J59" t="str">
            <v>静岡県立浜松工業高等学校吹奏楽部</v>
          </cell>
        </row>
        <row r="60">
          <cell r="J60" t="str">
            <v>掛川市立西中学校吹奏楽部</v>
          </cell>
        </row>
        <row r="61">
          <cell r="J61" t="str">
            <v>鳥羽マーチングスポーツ少年団</v>
          </cell>
        </row>
        <row r="62">
          <cell r="J62" t="str">
            <v>三重高等学校吹奏楽部</v>
          </cell>
        </row>
        <row r="63">
          <cell r="J63" t="str">
            <v>三重県立松阪工業高等学校吹奏楽部</v>
          </cell>
        </row>
        <row r="64">
          <cell r="J64" t="str">
            <v>三重県立白子高等学校吹奏楽部</v>
          </cell>
        </row>
        <row r="65">
          <cell r="J65" t="str">
            <v>SCRAPERS Ｄrum＆Bugle　Ｃorps</v>
          </cell>
        </row>
        <row r="66">
          <cell r="J66" t="str">
            <v>マーチングバンド　The Saltydogs</v>
          </cell>
        </row>
        <row r="67">
          <cell r="J67" t="str">
            <v>ＧＲＥＥＮ　ＢＥＲＥＴ Ｍarching Band</v>
          </cell>
        </row>
        <row r="68">
          <cell r="J68" t="str">
            <v>志摩Jrバンド　マーチングAGO</v>
          </cell>
        </row>
        <row r="69">
          <cell r="J69" t="str">
            <v>松風福祉会　亀山愛児園</v>
          </cell>
        </row>
        <row r="70">
          <cell r="J70" t="str">
            <v>三重県立相可高等学校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者名簿"/>
      <sheetName val="振込金額"/>
    </sheetNames>
    <sheetDataSet>
      <sheetData sheetId="0">
        <row r="1">
          <cell r="K1" t="str">
            <v>安城市立作野小学校マーチングバンド</v>
          </cell>
        </row>
        <row r="2">
          <cell r="K2" t="str">
            <v>藤ノ花女子高等学校　RED　PEPPERS</v>
          </cell>
        </row>
        <row r="3">
          <cell r="K3" t="str">
            <v>藤ノ花女子高等学校　RED　PEPPERS　ガードチーム</v>
          </cell>
        </row>
        <row r="4">
          <cell r="K4" t="str">
            <v>豊田市ジュニアマーチングバンド　TOYOTA　Illusion　Magic</v>
          </cell>
        </row>
        <row r="5">
          <cell r="K5" t="str">
            <v>ＢＬＵＥ　ＴＯＰＡＺ</v>
          </cell>
        </row>
        <row r="6">
          <cell r="K6" t="str">
            <v>JADE　WINGS</v>
          </cell>
        </row>
        <row r="7">
          <cell r="K7" t="str">
            <v>安城市立桜町小学校マーチングバンド部</v>
          </cell>
        </row>
        <row r="8">
          <cell r="K8" t="str">
            <v>Peppermint</v>
          </cell>
        </row>
        <row r="9">
          <cell r="K9" t="str">
            <v>こじま福祉会　こじまこども園 Twinkle　KーKids</v>
          </cell>
        </row>
        <row r="10">
          <cell r="K10" t="str">
            <v>寿恵野マーチングバンド TGF</v>
          </cell>
        </row>
        <row r="11">
          <cell r="K11" t="str">
            <v>Ｇuard  Team Bump</v>
          </cell>
        </row>
        <row r="12">
          <cell r="K12" t="str">
            <v>つつじが丘ジュニアマーチングバンド</v>
          </cell>
        </row>
        <row r="13">
          <cell r="K13" t="str">
            <v>安城学園高等学校吹奏楽部</v>
          </cell>
        </row>
        <row r="14">
          <cell r="K14" t="str">
            <v>社会福祉法人　愛生会　丹羽保育園</v>
          </cell>
        </row>
        <row r="15">
          <cell r="K15" t="str">
            <v>しらさぎ幼稚園マーチングキッズ</v>
          </cell>
        </row>
        <row r="16">
          <cell r="K16" t="str">
            <v>白水保育園マーチングバンド　ブルーエンゼルス</v>
          </cell>
        </row>
        <row r="17">
          <cell r="K17" t="str">
            <v>ひまわり幼稚園サンフラワードラムコー</v>
          </cell>
        </row>
        <row r="18">
          <cell r="K18" t="str">
            <v>名古屋市立柳小学校</v>
          </cell>
        </row>
        <row r="19">
          <cell r="K19" t="str">
            <v>名古屋市立御器所小学校</v>
          </cell>
        </row>
        <row r="20">
          <cell r="K20" t="str">
            <v>愛知産業大学工業高等学校マーチングバンド部Spirit Fighters　Drum &amp;　Brass Corps</v>
          </cell>
        </row>
        <row r="21">
          <cell r="K21" t="str">
            <v>名古屋女子大学中学校高等学校マーチングバンド部</v>
          </cell>
        </row>
        <row r="22">
          <cell r="K22" t="str">
            <v>名古屋経済大学市邨中学校高等学校吹奏楽部</v>
          </cell>
        </row>
        <row r="23">
          <cell r="K23" t="str">
            <v>ＡＩＫＩＹＯ　ＧＯＬＤＥＮ　ＣＵＢＳ</v>
          </cell>
        </row>
        <row r="24">
          <cell r="K24" t="str">
            <v>Imperial Sound Drum&amp;Bugle Corps</v>
          </cell>
        </row>
        <row r="25">
          <cell r="K25" t="str">
            <v>創価中部ファーストスターズ</v>
          </cell>
        </row>
        <row r="26">
          <cell r="K26" t="str">
            <v>天理教愛町分教会鼓笛隊</v>
          </cell>
        </row>
        <row r="27">
          <cell r="K27" t="str">
            <v>天理教愛町分教会吹奏楽団</v>
          </cell>
        </row>
        <row r="28">
          <cell r="K28" t="str">
            <v>天理教愛豊町鼓笛隊</v>
          </cell>
        </row>
        <row r="29">
          <cell r="K29" t="str">
            <v>ＡＩＭＡＣＨＩ</v>
          </cell>
        </row>
        <row r="30">
          <cell r="K30" t="str">
            <v>Sunshine of Imperial</v>
          </cell>
        </row>
        <row r="31">
          <cell r="K31" t="str">
            <v>名古屋市立戸田小学校 金管バンド部</v>
          </cell>
        </row>
        <row r="32">
          <cell r="K32" t="str">
            <v>愛知東邦大学吹奏楽団　</v>
          </cell>
        </row>
        <row r="33">
          <cell r="K33" t="str">
            <v>カラーガードチーム　Ｇrace</v>
          </cell>
        </row>
        <row r="34">
          <cell r="K34" t="str">
            <v>津島市立藤浪中学校吹奏楽部</v>
          </cell>
        </row>
        <row r="35">
          <cell r="K35" t="str">
            <v>名古屋市立猪子石中学校</v>
          </cell>
        </row>
        <row r="36">
          <cell r="K36" t="str">
            <v>岐阜県立岐阜高等学校吹奏楽部</v>
          </cell>
        </row>
        <row r="37">
          <cell r="K37" t="str">
            <v>岐阜県立岐阜商業高等学校吹奏楽部</v>
          </cell>
        </row>
        <row r="38">
          <cell r="K38" t="str">
            <v>関市立関商工高等学校吹奏楽部　The Grant Hero's</v>
          </cell>
        </row>
        <row r="39">
          <cell r="K39" t="str">
            <v>美濃加茂高等学校マーチングバンド”Ｂｒｉｌｌｉａｎｔ　Ｍａｘ”</v>
          </cell>
        </row>
        <row r="40">
          <cell r="K40" t="str">
            <v>岐阜県立中津川工業高等学校吹奏楽部</v>
          </cell>
        </row>
        <row r="41">
          <cell r="K41" t="str">
            <v>Ｒｏｓｅ　Ｋｎｉｇｈｔｓ</v>
          </cell>
        </row>
        <row r="42">
          <cell r="K42" t="str">
            <v>美谷鼓笛隊</v>
          </cell>
        </row>
        <row r="43">
          <cell r="K43" t="str">
            <v>可児市立兼山小学校マーチングバンド”ＲＡＮＭＡＲＵ”</v>
          </cell>
        </row>
        <row r="44">
          <cell r="K44" t="str">
            <v>各務野さくらマーチングバンド</v>
          </cell>
        </row>
        <row r="45">
          <cell r="K45" t="str">
            <v>加茂ジュニアマーチングバンドBRAVIARTS</v>
          </cell>
        </row>
        <row r="46">
          <cell r="K46" t="str">
            <v>Simple Desire</v>
          </cell>
        </row>
        <row r="47">
          <cell r="K47" t="str">
            <v>御殿場市立西中学校吹奏楽部</v>
          </cell>
        </row>
        <row r="48">
          <cell r="K48" t="str">
            <v>静岡県立浜松商業高等学校吹奏楽部</v>
          </cell>
        </row>
        <row r="49">
          <cell r="K49" t="str">
            <v>加藤学園高等学校吹奏楽部　Ｂｌｕｅ　Ｗｉｎｇｓ</v>
          </cell>
        </row>
        <row r="50">
          <cell r="K50" t="str">
            <v>マーチングバンド　Es　Muses Shizuoka</v>
          </cell>
        </row>
        <row r="51">
          <cell r="K51" t="str">
            <v>ヤマハ吹奏楽団</v>
          </cell>
        </row>
        <row r="52">
          <cell r="K52" t="str">
            <v>浜松市立高等学校マーチングバンド”Ｓｃａｒｌｅｔ　Ｒｏｓｅ”</v>
          </cell>
        </row>
        <row r="53">
          <cell r="K53" t="str">
            <v>静岡県立小笠高等学校吹奏楽部</v>
          </cell>
        </row>
        <row r="54">
          <cell r="K54" t="str">
            <v>磐田市　豊岡Ｊｒ．マーチングバンド　Ｂｌｕｅ　Ｆａｉｒｉｅｓ</v>
          </cell>
        </row>
        <row r="55">
          <cell r="K55" t="str">
            <v>袋井市立袋井南小学校マーチングバンド「Ｓｏｕｔｈ　Ｗｉｎｄｓ」</v>
          </cell>
        </row>
        <row r="56">
          <cell r="K56" t="str">
            <v>Ｌｉｆｅｇｕａｒｄ　Ⅱ</v>
          </cell>
        </row>
        <row r="57">
          <cell r="K57" t="str">
            <v>静岡県立富士東高等学校吹奏楽部</v>
          </cell>
        </row>
        <row r="58">
          <cell r="K58" t="str">
            <v>袋井市立袋井南中学校　ＳouthDream</v>
          </cell>
        </row>
        <row r="59">
          <cell r="K59" t="str">
            <v>静岡県立浜松工業高等学校吹奏楽部</v>
          </cell>
        </row>
        <row r="60">
          <cell r="K60" t="str">
            <v>掛川市立西中学校吹奏楽部</v>
          </cell>
        </row>
        <row r="61">
          <cell r="K61" t="str">
            <v>鳥羽マーチングスポーツ少年団</v>
          </cell>
        </row>
        <row r="62">
          <cell r="K62" t="str">
            <v>三重高等学校吹奏楽部</v>
          </cell>
        </row>
        <row r="63">
          <cell r="K63" t="str">
            <v>三重県立松阪工業高等学校吹奏楽部</v>
          </cell>
        </row>
        <row r="64">
          <cell r="K64" t="str">
            <v>三重県立白子高等学校吹奏楽部</v>
          </cell>
        </row>
        <row r="65">
          <cell r="K65" t="str">
            <v>SCRAPERS Ｄrum＆Bugle　Ｃorps</v>
          </cell>
        </row>
        <row r="66">
          <cell r="K66" t="str">
            <v>マーチングバンド　The Saltydogs</v>
          </cell>
        </row>
        <row r="67">
          <cell r="K67" t="str">
            <v>ＧＲＥＥＮ　ＢＥＲＥＴ Ｍarching Band</v>
          </cell>
        </row>
        <row r="68">
          <cell r="K68" t="str">
            <v>志摩Jrバンド　マーチングAGO</v>
          </cell>
        </row>
        <row r="69">
          <cell r="K69" t="str">
            <v>松風福祉会　亀山愛児園</v>
          </cell>
        </row>
        <row r="70">
          <cell r="K70" t="str">
            <v>三重県立相可高等学校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zoomScaleNormal="100" zoomScaleSheetLayoutView="100" workbookViewId="0">
      <selection activeCell="B5" sqref="B5:E5"/>
    </sheetView>
  </sheetViews>
  <sheetFormatPr defaultColWidth="0" defaultRowHeight="18.75" customHeight="1" x14ac:dyDescent="0.15"/>
  <cols>
    <col min="1" max="1" width="20.375" style="2" customWidth="1"/>
    <col min="2" max="2" width="18.5" style="3" customWidth="1"/>
    <col min="3" max="3" width="13.625" style="4" customWidth="1"/>
    <col min="4" max="4" width="15.875" style="2" customWidth="1"/>
    <col min="5" max="6" width="13.625" style="5" customWidth="1"/>
    <col min="7" max="7" width="23.625" style="5" customWidth="1"/>
    <col min="8" max="8" width="3.125" style="5" customWidth="1"/>
    <col min="9" max="9" width="0" style="5" hidden="1"/>
    <col min="10" max="16384" width="9" style="5" hidden="1"/>
  </cols>
  <sheetData>
    <row r="1" spans="1:9" ht="18.75" customHeight="1" x14ac:dyDescent="0.15">
      <c r="G1" s="6" t="s">
        <v>5</v>
      </c>
      <c r="I1" s="7" t="s">
        <v>103</v>
      </c>
    </row>
    <row r="2" spans="1:9" s="8" customFormat="1" ht="24" customHeight="1" x14ac:dyDescent="0.15">
      <c r="A2" s="207" t="s">
        <v>161</v>
      </c>
      <c r="B2" s="207"/>
      <c r="C2" s="207"/>
      <c r="D2" s="207"/>
      <c r="E2" s="207"/>
      <c r="F2" s="207"/>
      <c r="G2" s="207"/>
      <c r="I2" s="7" t="s">
        <v>104</v>
      </c>
    </row>
    <row r="3" spans="1:9" s="8" customFormat="1" ht="24" customHeight="1" x14ac:dyDescent="0.15">
      <c r="A3" s="207" t="s">
        <v>23</v>
      </c>
      <c r="B3" s="207"/>
      <c r="C3" s="207"/>
      <c r="D3" s="207"/>
      <c r="E3" s="207"/>
      <c r="F3" s="207"/>
      <c r="G3" s="207"/>
      <c r="I3" s="7" t="s">
        <v>105</v>
      </c>
    </row>
    <row r="4" spans="1:9" ht="24" customHeight="1" x14ac:dyDescent="0.15">
      <c r="E4" s="2"/>
      <c r="F4" s="2"/>
      <c r="G4" s="2"/>
      <c r="I4" s="7" t="s">
        <v>106</v>
      </c>
    </row>
    <row r="5" spans="1:9" ht="24" customHeight="1" x14ac:dyDescent="0.15">
      <c r="A5" s="213" t="s">
        <v>0</v>
      </c>
      <c r="B5" s="215"/>
      <c r="C5" s="216"/>
      <c r="D5" s="216"/>
      <c r="E5" s="216"/>
      <c r="F5" s="42" t="s">
        <v>45</v>
      </c>
      <c r="G5" s="10"/>
      <c r="I5" s="7" t="s">
        <v>162</v>
      </c>
    </row>
    <row r="6" spans="1:9" ht="24" customHeight="1" x14ac:dyDescent="0.15">
      <c r="A6" s="214"/>
      <c r="B6" s="217"/>
      <c r="C6" s="217"/>
      <c r="D6" s="217"/>
      <c r="E6" s="217"/>
      <c r="F6" s="42" t="s">
        <v>46</v>
      </c>
      <c r="G6" s="10"/>
      <c r="I6" s="7" t="s">
        <v>163</v>
      </c>
    </row>
    <row r="7" spans="1:9" ht="24" customHeight="1" x14ac:dyDescent="0.15">
      <c r="A7" s="40" t="s">
        <v>3</v>
      </c>
      <c r="B7" s="212"/>
      <c r="C7" s="212"/>
      <c r="D7" s="212"/>
      <c r="E7" s="9"/>
      <c r="I7" s="7" t="s">
        <v>125</v>
      </c>
    </row>
    <row r="8" spans="1:9" ht="24" customHeight="1" x14ac:dyDescent="0.15">
      <c r="A8" s="2" t="s">
        <v>6</v>
      </c>
      <c r="B8" s="200"/>
      <c r="C8" s="199"/>
      <c r="E8" s="12" t="s">
        <v>19</v>
      </c>
      <c r="F8" s="218"/>
      <c r="G8" s="218"/>
      <c r="I8" s="7" t="s">
        <v>147</v>
      </c>
    </row>
    <row r="9" spans="1:9" ht="24" customHeight="1" x14ac:dyDescent="0.15">
      <c r="A9" s="41" t="s">
        <v>1</v>
      </c>
      <c r="B9" s="221"/>
      <c r="C9" s="221"/>
      <c r="D9" s="221"/>
      <c r="E9" s="13" t="s">
        <v>20</v>
      </c>
      <c r="F9" s="219"/>
      <c r="G9" s="219"/>
      <c r="I9" s="7" t="s">
        <v>138</v>
      </c>
    </row>
    <row r="10" spans="1:9" ht="24" customHeight="1" x14ac:dyDescent="0.15">
      <c r="A10" s="10"/>
      <c r="B10" s="11"/>
      <c r="E10" s="12" t="s">
        <v>39</v>
      </c>
      <c r="F10" s="220"/>
      <c r="G10" s="220"/>
      <c r="I10" s="7" t="s">
        <v>148</v>
      </c>
    </row>
    <row r="11" spans="1:9" ht="23.85" customHeight="1" x14ac:dyDescent="0.15">
      <c r="A11" s="41" t="s">
        <v>2</v>
      </c>
      <c r="B11" s="221"/>
      <c r="C11" s="221"/>
      <c r="D11" s="221"/>
      <c r="E11" s="13" t="s">
        <v>40</v>
      </c>
      <c r="F11" s="219"/>
      <c r="G11" s="219"/>
      <c r="I11" s="7" t="s">
        <v>141</v>
      </c>
    </row>
    <row r="12" spans="1:9" ht="11.1" customHeight="1" x14ac:dyDescent="0.15">
      <c r="I12" s="7" t="s">
        <v>107</v>
      </c>
    </row>
    <row r="13" spans="1:9" ht="18" customHeight="1" thickBot="1" x14ac:dyDescent="0.2">
      <c r="A13" s="14" t="s">
        <v>16</v>
      </c>
      <c r="B13" s="15" t="s">
        <v>30</v>
      </c>
      <c r="C13" s="16" t="s">
        <v>4</v>
      </c>
      <c r="D13" s="14" t="s">
        <v>11</v>
      </c>
      <c r="E13" s="14" t="s">
        <v>12</v>
      </c>
      <c r="F13" s="14" t="s">
        <v>14</v>
      </c>
      <c r="G13" s="14" t="s">
        <v>15</v>
      </c>
      <c r="I13" s="7" t="s">
        <v>164</v>
      </c>
    </row>
    <row r="14" spans="1:9" ht="18" customHeight="1" thickTop="1" x14ac:dyDescent="0.15">
      <c r="A14" s="17"/>
      <c r="B14" s="18" t="s">
        <v>32</v>
      </c>
      <c r="C14" s="222" t="s">
        <v>17</v>
      </c>
      <c r="D14" s="191">
        <f>IF(COUNTA($B$5),1500,2000)</f>
        <v>2000</v>
      </c>
      <c r="E14" s="182">
        <f>COUNTIFS('ソロ(コンテスト)'!$G$6:$G$85,"ブラス",'ソロ(コンテスト)'!$I$6:$I$85,"ジュニア")</f>
        <v>0</v>
      </c>
      <c r="F14" s="19"/>
      <c r="G14" s="185">
        <f>D14*E14</f>
        <v>0</v>
      </c>
      <c r="I14" s="7" t="s">
        <v>108</v>
      </c>
    </row>
    <row r="15" spans="1:9" ht="18" customHeight="1" x14ac:dyDescent="0.15">
      <c r="A15" s="30" t="s">
        <v>31</v>
      </c>
      <c r="B15" s="21" t="s">
        <v>33</v>
      </c>
      <c r="C15" s="223"/>
      <c r="D15" s="192">
        <f t="shared" ref="D15:D40" si="0">IF(COUNTA($B$5),1500,2000)</f>
        <v>2000</v>
      </c>
      <c r="E15" s="183">
        <f>COUNTIFS('ソロ(コンテスト)'!$G$6:$G$85,"ブラス",'ソロ(コンテスト)'!$I$6:$I$85,"シニア")</f>
        <v>0</v>
      </c>
      <c r="F15" s="23"/>
      <c r="G15" s="186">
        <f t="shared" ref="G15:G39" si="1">D15*E15</f>
        <v>0</v>
      </c>
      <c r="I15" s="7" t="s">
        <v>126</v>
      </c>
    </row>
    <row r="16" spans="1:9" ht="18" customHeight="1" x14ac:dyDescent="0.15">
      <c r="A16" s="30" t="s">
        <v>99</v>
      </c>
      <c r="B16" s="21" t="s">
        <v>32</v>
      </c>
      <c r="C16" s="230" t="s">
        <v>21</v>
      </c>
      <c r="D16" s="192">
        <f t="shared" si="0"/>
        <v>2000</v>
      </c>
      <c r="E16" s="183">
        <f>COUNTA('アンサンブル(コンテスト)'!$B$14:$B$28)*COUNTIFS('アンサンブル(コンテスト)'!$C$11,"ブラス",'アンサンブル(コンテスト)'!$C$12,"ジュニア")+COUNTA('アンサンブル(コンテスト)'!$I$14:$I$28)*COUNTIFS('アンサンブル(コンテスト)'!$J$11,"ブラス",'アンサンブル(コンテスト)'!$J$12,"ジュニア")+COUNTA('アンサンブル(コンテスト)'!$B$39:$B$53)*COUNTIFS('アンサンブル(コンテスト)'!$C$36,"ブラス",'アンサンブル(コンテスト)'!$C$37,"ジュニア")+COUNTA('アンサンブル(コンテスト)'!$I$39:$I$53)*COUNTIFS('アンサンブル(コンテスト)'!$J$36,"ブラス",'アンサンブル(コンテスト)'!$J$37,"ジュニア")+COUNTA('アンサンブル(コンテスト)'!$B$64:$B$78)*COUNTIFS('アンサンブル(コンテスト)'!$C$61,"ブラス",'アンサンブル(コンテスト)'!$C$62,"ジュニア")+COUNTA('アンサンブル(コンテスト)'!$I$64:$I$78)*COUNTIFS('アンサンブル(コンテスト)'!$J$61,"ブラス",'アンサンブル(コンテスト)'!$J$62,"ジュニア")+COUNTA('アンサンブル(コンテスト)'!$B$89:$B$103)*COUNTIFS('アンサンブル(コンテスト)'!$C$86,"ブラス",'アンサンブル(コンテスト)'!$C$87,"ジュニア")+COUNTA('アンサンブル(コンテスト)'!$I$89:$I$103)*COUNTIFS('アンサンブル(コンテスト)'!$J$86,"ブラス",'アンサンブル(コンテスト)'!$J$87,"ジュニア")</f>
        <v>0</v>
      </c>
      <c r="F16" s="183">
        <f>COUNTIFS('アンサンブル(コンテスト)'!$C$11:$J$11,"ブラス",'アンサンブル(コンテスト)'!$C$12:$J$12,"ジュニア")+COUNTIFS('アンサンブル(コンテスト)'!$C$36:$J$36,"ブラス",'アンサンブル(コンテスト)'!$C$37:$J$37,"ジュニア")+COUNTIFS('アンサンブル(コンテスト)'!$C$61:$J$61,"ブラス",'アンサンブル(コンテスト)'!$C$62:$J$62,"ジュニア")+COUNTIFS('アンサンブル(コンテスト)'!$C$86:$J$86,"ブラス",'アンサンブル(コンテスト)'!$C$87:$J$87,"ジュニア")</f>
        <v>0</v>
      </c>
      <c r="G16" s="186">
        <f t="shared" si="1"/>
        <v>0</v>
      </c>
      <c r="I16" s="7" t="s">
        <v>149</v>
      </c>
    </row>
    <row r="17" spans="1:9" ht="18" customHeight="1" thickBot="1" x14ac:dyDescent="0.2">
      <c r="A17" s="20"/>
      <c r="B17" s="21" t="s">
        <v>33</v>
      </c>
      <c r="C17" s="230"/>
      <c r="D17" s="192">
        <f t="shared" si="0"/>
        <v>2000</v>
      </c>
      <c r="E17" s="183">
        <f>COUNTA('アンサンブル(コンテスト)'!$B$14:$B$28)*COUNTIFS('アンサンブル(コンテスト)'!$C$11,"ブラス",'アンサンブル(コンテスト)'!$C$12,"シニア")+COUNTA('アンサンブル(コンテスト)'!$I$14:$I$28)*COUNTIFS('アンサンブル(コンテスト)'!$J$11,"ブラス",'アンサンブル(コンテスト)'!$J$12,"シニア")+COUNTA('アンサンブル(コンテスト)'!$B$39:$B$53)*COUNTIFS('アンサンブル(コンテスト)'!$C$36,"ブラス",'アンサンブル(コンテスト)'!$C$37,"シニア")+COUNTA('アンサンブル(コンテスト)'!$I$39:$I$53)*COUNTIFS('アンサンブル(コンテスト)'!$J$36,"ブラス",'アンサンブル(コンテスト)'!$J$37,"シニア")+COUNTA('アンサンブル(コンテスト)'!$B$64:$B$78)*COUNTIFS('アンサンブル(コンテスト)'!$C$61,"ブラス",'アンサンブル(コンテスト)'!$C$62,"シニア")+COUNTA('アンサンブル(コンテスト)'!$I$64:$I$78)*COUNTIFS('アンサンブル(コンテスト)'!$J$61,"ブラス",'アンサンブル(コンテスト)'!$J$62,"シニア")+COUNTA('アンサンブル(コンテスト)'!$B$89:$B$103)*COUNTIFS('アンサンブル(コンテスト)'!$C$86,"ブラス",'アンサンブル(コンテスト)'!$C$87,"シニア")+COUNTA('アンサンブル(コンテスト)'!$I$89:$I$103)*COUNTIFS('アンサンブル(コンテスト)'!$J$86,"ブラス",'アンサンブル(コンテスト)'!$J$87,"シニア")</f>
        <v>0</v>
      </c>
      <c r="F17" s="183">
        <f>COUNTIFS('アンサンブル(コンテスト)'!$C$11:$J$11,"ブラス",'アンサンブル(コンテスト)'!$C$12:$J$12,"シニア")+COUNTIFS('アンサンブル(コンテスト)'!$C$36:$J$36,"ブラス",'アンサンブル(コンテスト)'!$C$37:$J$37,"シニア")+COUNTIFS('アンサンブル(コンテスト)'!$C$61:$J$61,"ブラス",'アンサンブル(コンテスト)'!$C$62:$J$62,"シニア")+COUNTIFS('アンサンブル(コンテスト)'!$C$86:$J$86,"ブラス",'アンサンブル(コンテスト)'!$C$87:$J$87,"シニア")</f>
        <v>0</v>
      </c>
      <c r="G17" s="187">
        <f t="shared" si="1"/>
        <v>0</v>
      </c>
      <c r="I17" s="7" t="s">
        <v>109</v>
      </c>
    </row>
    <row r="18" spans="1:9" ht="18" customHeight="1" thickTop="1" x14ac:dyDescent="0.15">
      <c r="A18" s="22"/>
      <c r="B18" s="18" t="s">
        <v>32</v>
      </c>
      <c r="C18" s="231" t="s">
        <v>17</v>
      </c>
      <c r="D18" s="193">
        <f>IF(COUNTA($B$5),1500,2000)</f>
        <v>2000</v>
      </c>
      <c r="E18" s="184">
        <f>COUNTIFS('ソロ(コンテスト)'!$G$6:$G$85,"パーカッション",'ソロ(コンテスト)'!$I$6:$I$85,"ジュニア")</f>
        <v>0</v>
      </c>
      <c r="F18" s="23"/>
      <c r="G18" s="187">
        <f t="shared" si="1"/>
        <v>0</v>
      </c>
      <c r="I18" s="7" t="s">
        <v>150</v>
      </c>
    </row>
    <row r="19" spans="1:9" ht="18" customHeight="1" x14ac:dyDescent="0.15">
      <c r="A19" s="30" t="s">
        <v>31</v>
      </c>
      <c r="B19" s="21" t="s">
        <v>33</v>
      </c>
      <c r="C19" s="233"/>
      <c r="D19" s="193">
        <f t="shared" ref="D19:D26" si="2">IF(COUNTA($B$5),1500,2000)</f>
        <v>2000</v>
      </c>
      <c r="E19" s="184">
        <f>COUNTIFS('ソロ(コンテスト)'!$G$6:$G$85,"パーカッション",'ソロ(コンテスト)'!$I$6:$I$85,"シニア")</f>
        <v>0</v>
      </c>
      <c r="F19" s="23"/>
      <c r="G19" s="187">
        <f t="shared" si="1"/>
        <v>0</v>
      </c>
      <c r="I19" s="7" t="s">
        <v>127</v>
      </c>
    </row>
    <row r="20" spans="1:9" ht="18" customHeight="1" x14ac:dyDescent="0.15">
      <c r="A20" s="30" t="s">
        <v>100</v>
      </c>
      <c r="B20" s="21" t="s">
        <v>32</v>
      </c>
      <c r="C20" s="231" t="s">
        <v>21</v>
      </c>
      <c r="D20" s="193">
        <f t="shared" si="2"/>
        <v>2000</v>
      </c>
      <c r="E20" s="183">
        <f>COUNTA('アンサンブル(コンテスト)'!$B$14:$B$28)*COUNTIFS('アンサンブル(コンテスト)'!$C$11,"パーカッション",'アンサンブル(コンテスト)'!$C$12,"ジュニア")+COUNTA('アンサンブル(コンテスト)'!$I$14:$I$28)*COUNTIFS('アンサンブル(コンテスト)'!$J$11,"パーカッション",'アンサンブル(コンテスト)'!$J$12,"ジュニア")+COUNTA('アンサンブル(コンテスト)'!$B$39:$B$53)*COUNTIFS('アンサンブル(コンテスト)'!$C$36,"パーカッション",'アンサンブル(コンテスト)'!$C$37,"ジュニア")+COUNTA('アンサンブル(コンテスト)'!$I$39:$I$53)*COUNTIFS('アンサンブル(コンテスト)'!$J$36,"パーカッション",'アンサンブル(コンテスト)'!$J$37,"ジュニア")+COUNTA('アンサンブル(コンテスト)'!$B$64:$B$78)*COUNTIFS('アンサンブル(コンテスト)'!$C$61,"パーカッション",'アンサンブル(コンテスト)'!$C$62,"ジュニア")+COUNTA('アンサンブル(コンテスト)'!$I$64:$I$78)*COUNTIFS('アンサンブル(コンテスト)'!$J$61,"パーカッション",'アンサンブル(コンテスト)'!$J$62,"ジュニア")+COUNTA('アンサンブル(コンテスト)'!$B$89:$B$103)*COUNTIFS('アンサンブル(コンテスト)'!$C$86,"パーカッション",'アンサンブル(コンテスト)'!$C$87,"ジュニア")+COUNTA('アンサンブル(コンテスト)'!$I$89:$I$103)*COUNTIFS('アンサンブル(コンテスト)'!$J$86,"パーカッション",'アンサンブル(コンテスト)'!$J$87,"ジュニア")</f>
        <v>0</v>
      </c>
      <c r="F20" s="183">
        <f>COUNTIFS('アンサンブル(コンテスト)'!$C$11:$J$11,"パーカッション",'アンサンブル(コンテスト)'!$C$12:$J$12,"ジュニア")+COUNTIFS('アンサンブル(コンテスト)'!$C$36:$J$36,"パーカッション",'アンサンブル(コンテスト)'!$C$37:$J$37,"ジュニア")+COUNTIFS('アンサンブル(コンテスト)'!$C$61:$J$61,"パーカッション",'アンサンブル(コンテスト)'!$C$62:$J$62,"ジュニア")+COUNTIFS('アンサンブル(コンテスト)'!$C$86:$J$86,"パーカッション",'アンサンブル(コンテスト)'!$C$87:$J$87,"ジュニア")</f>
        <v>0</v>
      </c>
      <c r="G20" s="187">
        <f t="shared" si="1"/>
        <v>0</v>
      </c>
      <c r="I20" s="7" t="s">
        <v>128</v>
      </c>
    </row>
    <row r="21" spans="1:9" ht="18" customHeight="1" x14ac:dyDescent="0.15">
      <c r="A21" s="20"/>
      <c r="B21" s="21" t="s">
        <v>33</v>
      </c>
      <c r="C21" s="233"/>
      <c r="D21" s="193">
        <f t="shared" si="2"/>
        <v>2000</v>
      </c>
      <c r="E21" s="183">
        <f>COUNTA('アンサンブル(コンテスト)'!$B$14:$B$28)*COUNTIFS('アンサンブル(コンテスト)'!$C$11,"パーカッション",'アンサンブル(コンテスト)'!$C$12,"シニア")+COUNTA('アンサンブル(コンテスト)'!$I$14:$I$28)*COUNTIFS('アンサンブル(コンテスト)'!$J$11,"パーカッション",'アンサンブル(コンテスト)'!$J$12,"シニア")+COUNTA('アンサンブル(コンテスト)'!$B$39:$B$53)*COUNTIFS('アンサンブル(コンテスト)'!$C$36,"パーカッション",'アンサンブル(コンテスト)'!$C$37,"シニア")+COUNTA('アンサンブル(コンテスト)'!$I$39:$I$53)*COUNTIFS('アンサンブル(コンテスト)'!$J$36,"パーカッション",'アンサンブル(コンテスト)'!$J$37,"シニア")+COUNTA('アンサンブル(コンテスト)'!$B$64:$B$78)*COUNTIFS('アンサンブル(コンテスト)'!$C$61,"パーカッション",'アンサンブル(コンテスト)'!$C$62,"シニア")+COUNTA('アンサンブル(コンテスト)'!$I$64:$I$78)*COUNTIFS('アンサンブル(コンテスト)'!$J$61,"パーカッション",'アンサンブル(コンテスト)'!$J$62,"シニア")+COUNTA('アンサンブル(コンテスト)'!$B$89:$B$103)*COUNTIFS('アンサンブル(コンテスト)'!$C$86,"パーカッション",'アンサンブル(コンテスト)'!$C$87,"シニア")+COUNTA('アンサンブル(コンテスト)'!$I$89:$I$103)*COUNTIFS('アンサンブル(コンテスト)'!$J$86,"パーカッション",'アンサンブル(コンテスト)'!$J$87,"シニア")</f>
        <v>0</v>
      </c>
      <c r="F21" s="183">
        <f>COUNTIFS('アンサンブル(コンテスト)'!$C$11:$J$11,"パーカッション",'アンサンブル(コンテスト)'!$C$12:$J$12,"シニア")+COUNTIFS('アンサンブル(コンテスト)'!$C$36:$J$36,"パーカッション",'アンサンブル(コンテスト)'!$C$37:$J$37,"シニア")+COUNTIFS('アンサンブル(コンテスト)'!$C$61:$J$61,"パーカッション",'アンサンブル(コンテスト)'!$C$62:$J$62,"シニア")+COUNTIFS('アンサンブル(コンテスト)'!$C$86:$J$86,"パーカッション",'アンサンブル(コンテスト)'!$C$87:$J$87,"シニア")</f>
        <v>0</v>
      </c>
      <c r="G21" s="187">
        <f t="shared" si="1"/>
        <v>0</v>
      </c>
      <c r="I21" s="7" t="s">
        <v>129</v>
      </c>
    </row>
    <row r="22" spans="1:9" ht="18" customHeight="1" x14ac:dyDescent="0.15">
      <c r="A22" s="22" t="s">
        <v>31</v>
      </c>
      <c r="B22" s="24" t="s">
        <v>84</v>
      </c>
      <c r="C22" s="231" t="s">
        <v>17</v>
      </c>
      <c r="D22" s="193">
        <f t="shared" si="2"/>
        <v>2000</v>
      </c>
      <c r="E22" s="184">
        <f>COUNTIFS('カラーガード(コンテスト)'!$G$6:$G$85,"ソロ",'カラーガード(コンテスト)'!$H$6:$H$85,"Ａクラス")</f>
        <v>0</v>
      </c>
      <c r="F22" s="23"/>
      <c r="G22" s="187">
        <f t="shared" si="1"/>
        <v>0</v>
      </c>
      <c r="I22" s="7" t="s">
        <v>130</v>
      </c>
    </row>
    <row r="23" spans="1:9" ht="18" customHeight="1" x14ac:dyDescent="0.15">
      <c r="A23" s="30"/>
      <c r="B23" s="24" t="s">
        <v>85</v>
      </c>
      <c r="C23" s="233"/>
      <c r="D23" s="193">
        <f t="shared" si="2"/>
        <v>2000</v>
      </c>
      <c r="E23" s="184">
        <f>COUNTIFS('カラーガード(コンテスト)'!$G$6:$G$85,"ソロ",'カラーガード(コンテスト)'!$H$6:$H$85,"オープンクラス")</f>
        <v>0</v>
      </c>
      <c r="F23" s="23"/>
      <c r="G23" s="187">
        <f t="shared" si="1"/>
        <v>0</v>
      </c>
      <c r="I23" s="7" t="s">
        <v>165</v>
      </c>
    </row>
    <row r="24" spans="1:9" ht="18" customHeight="1" x14ac:dyDescent="0.15">
      <c r="A24" s="25" t="s">
        <v>13</v>
      </c>
      <c r="B24" s="24" t="s">
        <v>84</v>
      </c>
      <c r="C24" s="231" t="s">
        <v>7</v>
      </c>
      <c r="D24" s="193">
        <f t="shared" si="2"/>
        <v>2000</v>
      </c>
      <c r="E24" s="184">
        <f>COUNTIFS('カラーガード(コンテスト)'!$G$6:$G$85,"ペア",'カラーガード(コンテスト)'!$H$6:$H$85,"Ａクラス")*2</f>
        <v>0</v>
      </c>
      <c r="F24" s="23"/>
      <c r="G24" s="187">
        <f t="shared" si="1"/>
        <v>0</v>
      </c>
      <c r="I24" s="7" t="s">
        <v>142</v>
      </c>
    </row>
    <row r="25" spans="1:9" ht="18" customHeight="1" x14ac:dyDescent="0.15">
      <c r="A25" s="25"/>
      <c r="B25" s="24" t="s">
        <v>85</v>
      </c>
      <c r="C25" s="233"/>
      <c r="D25" s="193">
        <f t="shared" si="2"/>
        <v>2000</v>
      </c>
      <c r="E25" s="184">
        <f>COUNTIFS('カラーガード(コンテスト)'!$G$6:$G$85,"ペア",'カラーガード(コンテスト)'!$H$6:$H$85,"オープンクラス")*2</f>
        <v>0</v>
      </c>
      <c r="F25" s="23"/>
      <c r="G25" s="187">
        <f t="shared" si="1"/>
        <v>0</v>
      </c>
      <c r="I25" s="7" t="s">
        <v>143</v>
      </c>
    </row>
    <row r="26" spans="1:9" ht="18" customHeight="1" x14ac:dyDescent="0.15">
      <c r="A26" s="25"/>
      <c r="B26" s="24" t="s">
        <v>84</v>
      </c>
      <c r="C26" s="231" t="s">
        <v>10</v>
      </c>
      <c r="D26" s="193">
        <f t="shared" si="2"/>
        <v>2000</v>
      </c>
      <c r="E26" s="14">
        <f>COUNTIF('カラーガード(チーム)'!$C$11,$B26)*COUNTA('カラーガード(チーム)'!$B$13:$B$22)+COUNTIF('カラーガード(チーム)'!$J$11,$B26)*COUNTA('カラーガード(チーム)'!$I$13:$I$22)+COUNTIF('カラーガード(チーム)'!$C$30,$B26)*COUNTA('カラーガード(チーム)'!$B$32:$B$41)+COUNTIF('カラーガード(チーム)'!$J$30,$B26)*COUNTA('カラーガード(チーム)'!$I$32:$I$41)+COUNTIF('カラーガード(チーム)'!$C$49,$B26)*COUNTA('カラーガード(チーム)'!$B$51:$B$60)+COUNTIF('カラーガード(チーム)'!$J$49,$B26)*COUNTA('カラーガード(チーム)'!$I$51:$I$60)</f>
        <v>0</v>
      </c>
      <c r="F26" s="183">
        <f>COUNTIF('カラーガード(チーム)'!$C$11,$B26)+COUNTIF('カラーガード(チーム)'!$J$11,$B26)+COUNTIF('カラーガード(チーム)'!$C$30,$B26)+COUNTIF('カラーガード(チーム)'!$J$30,$B26)+COUNTIF('カラーガード(チーム)'!$C$49,$B26)+COUNTIF('カラーガード(チーム)'!$J$49,$B26)</f>
        <v>0</v>
      </c>
      <c r="G26" s="187">
        <f>D26*E26</f>
        <v>0</v>
      </c>
      <c r="I26" s="7" t="s">
        <v>151</v>
      </c>
    </row>
    <row r="27" spans="1:9" ht="18" customHeight="1" thickBot="1" x14ac:dyDescent="0.2">
      <c r="A27" s="26"/>
      <c r="B27" s="24" t="s">
        <v>85</v>
      </c>
      <c r="C27" s="232"/>
      <c r="D27" s="194">
        <f t="shared" si="0"/>
        <v>2000</v>
      </c>
      <c r="E27" s="14">
        <f>COUNTIF('カラーガード(チーム)'!$C$11,$B27)*COUNTA('カラーガード(チーム)'!$B$13:$B$22)+COUNTIF('カラーガード(チーム)'!$J$11,$B27)*COUNTA('カラーガード(チーム)'!$I$13:$I$22)+COUNTIF('カラーガード(チーム)'!$C$30,$B27)*COUNTA('カラーガード(チーム)'!$B$32:$B$41)+COUNTIF('カラーガード(チーム)'!$J$30,$B27)*COUNTA('カラーガード(チーム)'!$I$32:$I$41)+COUNTIF('カラーガード(チーム)'!$C$49,$B27)*COUNTA('カラーガード(チーム)'!$B$51:$B$60)+COUNTIF('カラーガード(チーム)'!$J$49,$B27)*COUNTA('カラーガード(チーム)'!$I$51:$I$60)</f>
        <v>0</v>
      </c>
      <c r="F27" s="14">
        <f>COUNTIF('カラーガード(チーム)'!$C$11,$B27)+COUNTIF('カラーガード(チーム)'!$J$11,$B27)+COUNTIF('カラーガード(チーム)'!$C$30,$B27)+COUNTIF('カラーガード(チーム)'!$J$30,$B27)+COUNTIF('カラーガード(チーム)'!$C$49,$B27)+COUNTIF('カラーガード(チーム)'!$J$49,$B27)</f>
        <v>0</v>
      </c>
      <c r="G27" s="188">
        <f t="shared" si="1"/>
        <v>0</v>
      </c>
      <c r="I27" s="7" t="s">
        <v>152</v>
      </c>
    </row>
    <row r="28" spans="1:9" ht="18" customHeight="1" thickTop="1" thickBot="1" x14ac:dyDescent="0.2">
      <c r="A28" s="27" t="s">
        <v>34</v>
      </c>
      <c r="B28" s="28"/>
      <c r="C28" s="29" t="s">
        <v>21</v>
      </c>
      <c r="D28" s="195">
        <f t="shared" si="0"/>
        <v>2000</v>
      </c>
      <c r="E28" s="189">
        <f>COUNTA('アンサンブル(フェスティバル)'!B13:B32,'アンサンブル(フェスティバル)'!I13:I32,'アンサンブル(フェスティバル)'!B42:B61,'アンサンブル(フェスティバル)'!I42:I61,'アンサンブル(フェスティバル)'!B72:B91,'アンサンブル(フェスティバル)'!I72:I91,'アンサンブル(フェスティバル)'!B101:B120,'アンサンブル(フェスティバル)'!I101:I120)</f>
        <v>0</v>
      </c>
      <c r="F28" s="189">
        <f>COUNTA('アンサンブル(フェスティバル)'!C6:F6,'アンサンブル(フェスティバル)'!J6:M6,'アンサンブル(フェスティバル)'!C35:F35,'アンサンブル(フェスティバル)'!J35:M35,'アンサンブル(フェスティバル)'!C65:F65,'アンサンブル(フェスティバル)'!J65:M65,'アンサンブル(フェスティバル)'!C94:F94,'アンサンブル(フェスティバル)'!J94:M94)</f>
        <v>0</v>
      </c>
      <c r="G28" s="35">
        <f t="shared" si="1"/>
        <v>0</v>
      </c>
      <c r="I28" s="7" t="s">
        <v>153</v>
      </c>
    </row>
    <row r="29" spans="1:9" ht="18" customHeight="1" thickTop="1" x14ac:dyDescent="0.15">
      <c r="A29" s="30" t="s">
        <v>35</v>
      </c>
      <c r="B29" s="208"/>
      <c r="C29" s="20" t="s">
        <v>18</v>
      </c>
      <c r="D29" s="193">
        <f t="shared" si="0"/>
        <v>2000</v>
      </c>
      <c r="E29" s="183">
        <f>COUNTIFS('カラーガード(規定演技)'!$F$6:$F$85,"フラッグ",'カラーガード(規定演技)'!$G$6:$G$85,"入門")</f>
        <v>0</v>
      </c>
      <c r="F29" s="31"/>
      <c r="G29" s="186">
        <f t="shared" si="1"/>
        <v>0</v>
      </c>
      <c r="I29" s="7" t="s">
        <v>166</v>
      </c>
    </row>
    <row r="30" spans="1:9" ht="18" customHeight="1" x14ac:dyDescent="0.15">
      <c r="A30" s="25" t="s">
        <v>36</v>
      </c>
      <c r="B30" s="208"/>
      <c r="C30" s="32" t="s">
        <v>8</v>
      </c>
      <c r="D30" s="192">
        <f t="shared" si="0"/>
        <v>2000</v>
      </c>
      <c r="E30" s="184">
        <f>COUNTIFS('カラーガード(規定演技)'!$F$6:$F$85,"フラッグ",'カラーガード(規定演技)'!$G$6:$G$85,"初級")</f>
        <v>0</v>
      </c>
      <c r="F30" s="23"/>
      <c r="G30" s="187">
        <f t="shared" si="1"/>
        <v>0</v>
      </c>
      <c r="I30" s="7" t="s">
        <v>167</v>
      </c>
    </row>
    <row r="31" spans="1:9" ht="18" customHeight="1" x14ac:dyDescent="0.15">
      <c r="A31" s="25"/>
      <c r="B31" s="208"/>
      <c r="C31" s="32" t="s">
        <v>9</v>
      </c>
      <c r="D31" s="192">
        <f t="shared" si="0"/>
        <v>2000</v>
      </c>
      <c r="E31" s="184">
        <f>COUNTIFS('カラーガード(規定演技)'!$F$6:$F$85,"フラッグ",'カラーガード(規定演技)'!$G$6:$G$85,"中級")</f>
        <v>0</v>
      </c>
      <c r="F31" s="23"/>
      <c r="G31" s="187">
        <f t="shared" si="1"/>
        <v>0</v>
      </c>
      <c r="I31" s="7" t="s">
        <v>168</v>
      </c>
    </row>
    <row r="32" spans="1:9" ht="18" customHeight="1" x14ac:dyDescent="0.15">
      <c r="A32" s="20"/>
      <c r="B32" s="209"/>
      <c r="C32" s="32" t="s">
        <v>22</v>
      </c>
      <c r="D32" s="192">
        <f t="shared" si="0"/>
        <v>2000</v>
      </c>
      <c r="E32" s="184">
        <f>COUNTIFS('カラーガード(規定演技)'!$F$6:$F$85,"フラッグ",'カラーガード(規定演技)'!$G$6:$G$85,"上級")</f>
        <v>0</v>
      </c>
      <c r="F32" s="23"/>
      <c r="G32" s="187">
        <f t="shared" si="1"/>
        <v>0</v>
      </c>
      <c r="I32" s="7" t="s">
        <v>110</v>
      </c>
    </row>
    <row r="33" spans="1:9" ht="18" customHeight="1" x14ac:dyDescent="0.15">
      <c r="A33" s="22" t="s">
        <v>35</v>
      </c>
      <c r="B33" s="210"/>
      <c r="C33" s="32" t="s">
        <v>18</v>
      </c>
      <c r="D33" s="192">
        <f t="shared" si="0"/>
        <v>2000</v>
      </c>
      <c r="E33" s="184">
        <f>COUNTIFS('カラーガード(規定演技)'!$F$6:$F$85,"ライフル",'カラーガード(規定演技)'!$G$6:$G$85,"入門")</f>
        <v>0</v>
      </c>
      <c r="F33" s="23"/>
      <c r="G33" s="187">
        <f t="shared" si="1"/>
        <v>0</v>
      </c>
      <c r="I33" s="7" t="s">
        <v>111</v>
      </c>
    </row>
    <row r="34" spans="1:9" ht="18" customHeight="1" x14ac:dyDescent="0.15">
      <c r="A34" s="25" t="s">
        <v>37</v>
      </c>
      <c r="B34" s="208"/>
      <c r="C34" s="32" t="s">
        <v>8</v>
      </c>
      <c r="D34" s="192">
        <f t="shared" si="0"/>
        <v>2000</v>
      </c>
      <c r="E34" s="184">
        <f>COUNTIFS('カラーガード(規定演技)'!$F$6:$F$85,"ライフル",'カラーガード(規定演技)'!$G$6:$G$85,"初級")</f>
        <v>0</v>
      </c>
      <c r="F34" s="23"/>
      <c r="G34" s="187">
        <f t="shared" si="1"/>
        <v>0</v>
      </c>
      <c r="I34" s="7" t="s">
        <v>112</v>
      </c>
    </row>
    <row r="35" spans="1:9" ht="18" customHeight="1" x14ac:dyDescent="0.15">
      <c r="A35" s="25"/>
      <c r="B35" s="208"/>
      <c r="C35" s="32" t="s">
        <v>9</v>
      </c>
      <c r="D35" s="192">
        <f t="shared" si="0"/>
        <v>2000</v>
      </c>
      <c r="E35" s="184">
        <f>COUNTIFS('カラーガード(規定演技)'!$F$6:$F$85,"ライフル",'カラーガード(規定演技)'!$G$6:$G$85,"中級")</f>
        <v>0</v>
      </c>
      <c r="F35" s="23"/>
      <c r="G35" s="187">
        <f t="shared" si="1"/>
        <v>0</v>
      </c>
      <c r="I35" s="7" t="s">
        <v>113</v>
      </c>
    </row>
    <row r="36" spans="1:9" ht="18" customHeight="1" x14ac:dyDescent="0.15">
      <c r="A36" s="20"/>
      <c r="B36" s="209"/>
      <c r="C36" s="32" t="s">
        <v>22</v>
      </c>
      <c r="D36" s="192">
        <f t="shared" si="0"/>
        <v>2000</v>
      </c>
      <c r="E36" s="184">
        <f>COUNTIFS('カラーガード(規定演技)'!$F$6:$F$85,"ライフル",'カラーガード(規定演技)'!$G$6:$G$85,"上級")</f>
        <v>0</v>
      </c>
      <c r="F36" s="23"/>
      <c r="G36" s="187">
        <f t="shared" si="1"/>
        <v>0</v>
      </c>
      <c r="I36" s="7" t="s">
        <v>154</v>
      </c>
    </row>
    <row r="37" spans="1:9" ht="18" customHeight="1" x14ac:dyDescent="0.15">
      <c r="A37" s="30" t="s">
        <v>35</v>
      </c>
      <c r="B37" s="210"/>
      <c r="C37" s="32" t="s">
        <v>18</v>
      </c>
      <c r="D37" s="192">
        <f t="shared" si="0"/>
        <v>2000</v>
      </c>
      <c r="E37" s="184">
        <f>COUNTIFS('カラーガード(規定演技)'!$F$6:$F$85,"セーバー",'カラーガード(規定演技)'!$G$6:$G$85,"入門")</f>
        <v>0</v>
      </c>
      <c r="F37" s="23"/>
      <c r="G37" s="187">
        <f t="shared" si="1"/>
        <v>0</v>
      </c>
      <c r="I37" s="7" t="s">
        <v>155</v>
      </c>
    </row>
    <row r="38" spans="1:9" ht="18" customHeight="1" x14ac:dyDescent="0.15">
      <c r="A38" s="25" t="s">
        <v>38</v>
      </c>
      <c r="B38" s="208"/>
      <c r="C38" s="32" t="s">
        <v>8</v>
      </c>
      <c r="D38" s="192">
        <f t="shared" si="0"/>
        <v>2000</v>
      </c>
      <c r="E38" s="184">
        <f>COUNTIFS('カラーガード(規定演技)'!$F$6:$F$85,"セーバー",'カラーガード(規定演技)'!$G$6:$G$85,"初級")</f>
        <v>0</v>
      </c>
      <c r="F38" s="33"/>
      <c r="G38" s="188">
        <f t="shared" si="1"/>
        <v>0</v>
      </c>
      <c r="I38" s="7" t="s">
        <v>156</v>
      </c>
    </row>
    <row r="39" spans="1:9" ht="18" customHeight="1" x14ac:dyDescent="0.15">
      <c r="A39" s="34"/>
      <c r="B39" s="208"/>
      <c r="C39" s="15" t="s">
        <v>9</v>
      </c>
      <c r="D39" s="194">
        <f t="shared" si="0"/>
        <v>2000</v>
      </c>
      <c r="E39" s="184">
        <f>COUNTIFS('カラーガード(規定演技)'!$F$6:$F$85,"セーバー",'カラーガード(規定演技)'!$G$6:$G$85,"中級")</f>
        <v>0</v>
      </c>
      <c r="F39" s="33"/>
      <c r="G39" s="188">
        <f t="shared" si="1"/>
        <v>0</v>
      </c>
      <c r="I39" s="7" t="s">
        <v>114</v>
      </c>
    </row>
    <row r="40" spans="1:9" ht="18" customHeight="1" thickBot="1" x14ac:dyDescent="0.2">
      <c r="A40" s="20"/>
      <c r="B40" s="211"/>
      <c r="C40" s="32" t="s">
        <v>22</v>
      </c>
      <c r="D40" s="192">
        <f t="shared" si="0"/>
        <v>2000</v>
      </c>
      <c r="E40" s="184">
        <f>COUNTIFS('カラーガード(規定演技)'!$F$6:$F$85,"セーバー",'カラーガード(規定演技)'!$G$6:$G$85,"上級")</f>
        <v>0</v>
      </c>
      <c r="F40" s="23"/>
      <c r="G40" s="187">
        <f>D40*E40</f>
        <v>0</v>
      </c>
      <c r="I40" s="7" t="s">
        <v>169</v>
      </c>
    </row>
    <row r="41" spans="1:9" ht="18" customHeight="1" thickTop="1" thickBot="1" x14ac:dyDescent="0.2">
      <c r="A41" s="224" t="s">
        <v>28</v>
      </c>
      <c r="B41" s="225"/>
      <c r="C41" s="226"/>
      <c r="D41" s="35">
        <v>2000</v>
      </c>
      <c r="E41" s="190"/>
      <c r="F41" s="36"/>
      <c r="G41" s="35">
        <f>D41*E41</f>
        <v>0</v>
      </c>
      <c r="I41" s="7" t="s">
        <v>41</v>
      </c>
    </row>
    <row r="42" spans="1:9" ht="18" customHeight="1" thickTop="1" thickBot="1" x14ac:dyDescent="0.2">
      <c r="A42" s="106"/>
      <c r="B42" s="108"/>
      <c r="C42" s="37"/>
      <c r="D42" s="107"/>
      <c r="E42" s="107"/>
      <c r="F42" s="106" t="s">
        <v>26</v>
      </c>
      <c r="G42" s="196">
        <f>SUM(G14:G41)</f>
        <v>0</v>
      </c>
      <c r="I42" s="7" t="s">
        <v>42</v>
      </c>
    </row>
    <row r="43" spans="1:9" ht="18" customHeight="1" thickTop="1" thickBot="1" x14ac:dyDescent="0.2">
      <c r="A43" s="227" t="s">
        <v>29</v>
      </c>
      <c r="B43" s="228"/>
      <c r="C43" s="229"/>
      <c r="D43" s="38" t="s">
        <v>25</v>
      </c>
      <c r="E43" s="190"/>
      <c r="F43" s="39"/>
      <c r="G43" s="197">
        <f>E43*-500</f>
        <v>0</v>
      </c>
      <c r="I43" s="7" t="s">
        <v>43</v>
      </c>
    </row>
    <row r="44" spans="1:9" ht="39.950000000000003" customHeight="1" thickTop="1" thickBot="1" x14ac:dyDescent="0.2">
      <c r="A44" s="198"/>
      <c r="F44" s="201" t="s">
        <v>27</v>
      </c>
      <c r="G44" s="202">
        <f>G42+G43</f>
        <v>0</v>
      </c>
      <c r="I44" s="7" t="s">
        <v>115</v>
      </c>
    </row>
    <row r="45" spans="1:9" ht="18" customHeight="1" thickTop="1" thickBot="1" x14ac:dyDescent="0.2">
      <c r="A45" s="204"/>
      <c r="B45" s="205" t="s">
        <v>102</v>
      </c>
      <c r="C45" s="205"/>
      <c r="D45" s="206" t="s">
        <v>101</v>
      </c>
      <c r="E45" s="190"/>
      <c r="F45" s="107" t="s">
        <v>137</v>
      </c>
      <c r="G45" s="203">
        <f>SUM(E45:E45)</f>
        <v>0</v>
      </c>
      <c r="I45" s="7" t="s">
        <v>116</v>
      </c>
    </row>
    <row r="46" spans="1:9" ht="18" customHeight="1" thickTop="1" x14ac:dyDescent="0.15">
      <c r="I46" s="7" t="s">
        <v>44</v>
      </c>
    </row>
    <row r="47" spans="1:9" ht="18" customHeight="1" x14ac:dyDescent="0.15">
      <c r="I47" s="7" t="s">
        <v>117</v>
      </c>
    </row>
    <row r="48" spans="1:9" ht="18" customHeight="1" x14ac:dyDescent="0.15">
      <c r="I48" s="7" t="s">
        <v>118</v>
      </c>
    </row>
    <row r="49" spans="9:9" ht="18" customHeight="1" x14ac:dyDescent="0.15">
      <c r="I49" s="7" t="s">
        <v>119</v>
      </c>
    </row>
    <row r="50" spans="9:9" ht="18" customHeight="1" x14ac:dyDescent="0.15">
      <c r="I50" s="7" t="s">
        <v>170</v>
      </c>
    </row>
    <row r="51" spans="9:9" ht="18" customHeight="1" x14ac:dyDescent="0.15">
      <c r="I51" s="7" t="s">
        <v>144</v>
      </c>
    </row>
    <row r="52" spans="9:9" ht="18" customHeight="1" x14ac:dyDescent="0.15">
      <c r="I52" s="7" t="s">
        <v>120</v>
      </c>
    </row>
    <row r="53" spans="9:9" ht="18.75" customHeight="1" x14ac:dyDescent="0.15">
      <c r="I53" s="7" t="s">
        <v>121</v>
      </c>
    </row>
    <row r="54" spans="9:9" ht="18.75" customHeight="1" x14ac:dyDescent="0.15">
      <c r="I54" s="7" t="s">
        <v>131</v>
      </c>
    </row>
    <row r="55" spans="9:9" ht="18.75" customHeight="1" x14ac:dyDescent="0.15">
      <c r="I55" s="7" t="s">
        <v>132</v>
      </c>
    </row>
    <row r="56" spans="9:9" ht="18.75" customHeight="1" x14ac:dyDescent="0.15">
      <c r="I56" s="7" t="s">
        <v>133</v>
      </c>
    </row>
    <row r="57" spans="9:9" ht="18.75" customHeight="1" x14ac:dyDescent="0.15">
      <c r="I57" s="7" t="s">
        <v>139</v>
      </c>
    </row>
    <row r="58" spans="9:9" ht="18.75" customHeight="1" x14ac:dyDescent="0.15">
      <c r="I58" s="5" t="s">
        <v>134</v>
      </c>
    </row>
    <row r="59" spans="9:9" ht="18.75" customHeight="1" x14ac:dyDescent="0.15">
      <c r="I59" s="7" t="s">
        <v>140</v>
      </c>
    </row>
    <row r="60" spans="9:9" ht="18.75" customHeight="1" x14ac:dyDescent="0.15">
      <c r="I60" s="7" t="s">
        <v>157</v>
      </c>
    </row>
    <row r="61" spans="9:9" ht="18.75" customHeight="1" x14ac:dyDescent="0.15">
      <c r="I61" s="7" t="s">
        <v>158</v>
      </c>
    </row>
    <row r="62" spans="9:9" ht="18.75" customHeight="1" x14ac:dyDescent="0.15">
      <c r="I62" s="7" t="s">
        <v>159</v>
      </c>
    </row>
    <row r="63" spans="9:9" ht="18.75" customHeight="1" x14ac:dyDescent="0.15">
      <c r="I63" s="7" t="s">
        <v>135</v>
      </c>
    </row>
    <row r="64" spans="9:9" ht="18.75" customHeight="1" x14ac:dyDescent="0.15">
      <c r="I64" s="7" t="s">
        <v>122</v>
      </c>
    </row>
    <row r="65" spans="9:9" ht="18.75" customHeight="1" x14ac:dyDescent="0.15">
      <c r="I65" s="7" t="s">
        <v>145</v>
      </c>
    </row>
    <row r="66" spans="9:9" ht="18.75" customHeight="1" x14ac:dyDescent="0.15">
      <c r="I66" s="7" t="s">
        <v>146</v>
      </c>
    </row>
    <row r="67" spans="9:9" ht="18.75" customHeight="1" x14ac:dyDescent="0.15">
      <c r="I67" s="7" t="s">
        <v>123</v>
      </c>
    </row>
    <row r="68" spans="9:9" ht="18.75" customHeight="1" x14ac:dyDescent="0.15">
      <c r="I68" s="7" t="s">
        <v>124</v>
      </c>
    </row>
    <row r="69" spans="9:9" ht="18.75" customHeight="1" x14ac:dyDescent="0.15">
      <c r="I69" s="7" t="s">
        <v>136</v>
      </c>
    </row>
    <row r="70" spans="9:9" ht="18.75" customHeight="1" x14ac:dyDescent="0.15">
      <c r="I70" s="7" t="s">
        <v>171</v>
      </c>
    </row>
    <row r="71" spans="9:9" ht="18.75" customHeight="1" x14ac:dyDescent="0.15">
      <c r="I71" s="7" t="s">
        <v>160</v>
      </c>
    </row>
    <row r="72" spans="9:9" ht="18.75" customHeight="1" x14ac:dyDescent="0.15">
      <c r="I72" s="7"/>
    </row>
    <row r="73" spans="9:9" ht="18.75" customHeight="1" x14ac:dyDescent="0.15">
      <c r="I73" s="7"/>
    </row>
    <row r="74" spans="9:9" ht="18.75" customHeight="1" x14ac:dyDescent="0.15">
      <c r="I74" s="7"/>
    </row>
    <row r="75" spans="9:9" ht="18.75" customHeight="1" x14ac:dyDescent="0.15">
      <c r="I75" s="7"/>
    </row>
  </sheetData>
  <sheetProtection sheet="1" objects="1" scenarios="1"/>
  <mergeCells count="24">
    <mergeCell ref="A41:C41"/>
    <mergeCell ref="A43:C43"/>
    <mergeCell ref="C16:C17"/>
    <mergeCell ref="C26:C27"/>
    <mergeCell ref="C18:C19"/>
    <mergeCell ref="C20:C21"/>
    <mergeCell ref="C22:C23"/>
    <mergeCell ref="C24:C25"/>
    <mergeCell ref="A2:G2"/>
    <mergeCell ref="A3:G3"/>
    <mergeCell ref="B29:B32"/>
    <mergeCell ref="B33:B36"/>
    <mergeCell ref="B37:B40"/>
    <mergeCell ref="B7:D7"/>
    <mergeCell ref="A5:A6"/>
    <mergeCell ref="B5:E5"/>
    <mergeCell ref="B6:E6"/>
    <mergeCell ref="F8:G8"/>
    <mergeCell ref="F9:G9"/>
    <mergeCell ref="F10:G10"/>
    <mergeCell ref="B9:D9"/>
    <mergeCell ref="F11:G11"/>
    <mergeCell ref="B11:D11"/>
    <mergeCell ref="C14:C15"/>
  </mergeCells>
  <phoneticPr fontId="1"/>
  <dataValidations count="3">
    <dataValidation imeMode="disabled" allowBlank="1" showInputMessage="1" showErrorMessage="1" sqref="B8 F8:G10" xr:uid="{00000000-0002-0000-0000-000000000000}"/>
    <dataValidation imeMode="off" allowBlank="1" showInputMessage="1" showErrorMessage="1" sqref="F11:G11" xr:uid="{00000000-0002-0000-0000-000001000000}"/>
    <dataValidation type="list" allowBlank="1" showInputMessage="1" showErrorMessage="1" errorTitle="リストから選択して下さい" sqref="B5:E5" xr:uid="{00000000-0002-0000-0000-000002000000}">
      <formula1>$I$1:$I$71</formula1>
    </dataValidation>
  </dataValidations>
  <pageMargins left="0.39370078740157483" right="0.39370078740157483" top="0.39370078740157483" bottom="0.39370078740157483" header="0.19685039370078741" footer="0.19685039370078741"/>
  <pageSetup paperSize="9" scale="79" orientation="portrait" r:id="rId1"/>
  <headerFooter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zoomScaleNormal="100" workbookViewId="0">
      <selection activeCell="B6" sqref="B6"/>
    </sheetView>
  </sheetViews>
  <sheetFormatPr defaultColWidth="0" defaultRowHeight="13.5" zeroHeight="1" x14ac:dyDescent="0.15"/>
  <cols>
    <col min="1" max="1" width="7.625" style="12" customWidth="1"/>
    <col min="2" max="7" width="15.5" style="60" customWidth="1"/>
    <col min="8" max="8" width="15.5" style="61" customWidth="1"/>
    <col min="9" max="9" width="15.5" style="60" customWidth="1"/>
    <col min="10" max="11" width="25.625" style="60" customWidth="1"/>
    <col min="12" max="12" width="0.125" style="7" customWidth="1"/>
    <col min="13" max="14" width="8.5" style="7" hidden="1" customWidth="1"/>
    <col min="15" max="15" width="7.625" style="63" hidden="1" customWidth="1"/>
    <col min="16" max="16" width="0" style="7" hidden="1" customWidth="1"/>
    <col min="17" max="16384" width="8.625" style="7" hidden="1"/>
  </cols>
  <sheetData>
    <row r="1" spans="1:15" ht="42" customHeight="1" x14ac:dyDescent="0.15">
      <c r="A1" s="62" t="s">
        <v>161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M1" s="7" t="s">
        <v>61</v>
      </c>
      <c r="N1" s="7" t="s">
        <v>53</v>
      </c>
      <c r="O1" s="7" t="s">
        <v>55</v>
      </c>
    </row>
    <row r="2" spans="1:15" ht="42" customHeight="1" x14ac:dyDescent="0.15">
      <c r="A2" s="62" t="s">
        <v>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M2" s="7" t="s">
        <v>62</v>
      </c>
      <c r="N2" s="7" t="s">
        <v>54</v>
      </c>
      <c r="O2" s="7" t="s">
        <v>56</v>
      </c>
    </row>
    <row r="3" spans="1:15" ht="42" customHeight="1" x14ac:dyDescent="0.15">
      <c r="A3" s="62" t="s">
        <v>58</v>
      </c>
      <c r="B3" s="62"/>
      <c r="C3" s="234" t="str">
        <f>申込書!B5&amp;申込書!B6</f>
        <v/>
      </c>
      <c r="D3" s="234"/>
      <c r="E3" s="234"/>
      <c r="F3" s="234"/>
      <c r="G3" s="234"/>
      <c r="H3" s="234"/>
      <c r="I3" s="234"/>
      <c r="J3" s="234"/>
      <c r="K3" s="234"/>
      <c r="N3" s="63" t="s">
        <v>83</v>
      </c>
      <c r="O3" s="7"/>
    </row>
    <row r="4" spans="1:15" s="12" customFormat="1" ht="20.100000000000001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N4" s="7"/>
      <c r="O4" s="63"/>
    </row>
    <row r="5" spans="1:15" ht="39.950000000000003" customHeight="1" thickBot="1" x14ac:dyDescent="0.2">
      <c r="A5" s="64" t="s">
        <v>47</v>
      </c>
      <c r="B5" s="65" t="s">
        <v>48</v>
      </c>
      <c r="C5" s="66" t="s">
        <v>49</v>
      </c>
      <c r="D5" s="65" t="s">
        <v>50</v>
      </c>
      <c r="E5" s="67" t="s">
        <v>51</v>
      </c>
      <c r="F5" s="68" t="s">
        <v>24</v>
      </c>
      <c r="G5" s="68" t="s">
        <v>60</v>
      </c>
      <c r="H5" s="83" t="s">
        <v>82</v>
      </c>
      <c r="I5" s="83" t="s">
        <v>63</v>
      </c>
      <c r="J5" s="84" t="s">
        <v>57</v>
      </c>
      <c r="K5" s="88" t="s">
        <v>59</v>
      </c>
      <c r="O5" s="7"/>
    </row>
    <row r="6" spans="1:15" ht="35.1" customHeight="1" x14ac:dyDescent="0.15">
      <c r="A6" s="69">
        <v>1</v>
      </c>
      <c r="B6" s="47"/>
      <c r="C6" s="48"/>
      <c r="D6" s="47"/>
      <c r="E6" s="49"/>
      <c r="F6" s="80"/>
      <c r="G6" s="92"/>
      <c r="H6" s="50"/>
      <c r="I6" s="92"/>
      <c r="J6" s="85"/>
      <c r="K6" s="89"/>
      <c r="O6" s="7"/>
    </row>
    <row r="7" spans="1:15" ht="35.1" customHeight="1" x14ac:dyDescent="0.15">
      <c r="A7" s="70">
        <v>2</v>
      </c>
      <c r="B7" s="52"/>
      <c r="C7" s="53"/>
      <c r="D7" s="52"/>
      <c r="E7" s="54"/>
      <c r="F7" s="81"/>
      <c r="G7" s="92"/>
      <c r="H7" s="50"/>
      <c r="I7" s="92"/>
      <c r="J7" s="86"/>
      <c r="K7" s="90"/>
    </row>
    <row r="8" spans="1:15" ht="35.1" customHeight="1" x14ac:dyDescent="0.15">
      <c r="A8" s="70">
        <v>3</v>
      </c>
      <c r="B8" s="52"/>
      <c r="C8" s="53"/>
      <c r="D8" s="52"/>
      <c r="E8" s="54"/>
      <c r="F8" s="81"/>
      <c r="G8" s="92"/>
      <c r="H8" s="50"/>
      <c r="I8" s="92"/>
      <c r="J8" s="86"/>
      <c r="K8" s="90"/>
    </row>
    <row r="9" spans="1:15" ht="35.1" customHeight="1" x14ac:dyDescent="0.15">
      <c r="A9" s="70">
        <v>4</v>
      </c>
      <c r="B9" s="52"/>
      <c r="C9" s="53"/>
      <c r="D9" s="52"/>
      <c r="E9" s="54"/>
      <c r="F9" s="81"/>
      <c r="G9" s="92"/>
      <c r="H9" s="50"/>
      <c r="I9" s="92"/>
      <c r="J9" s="86"/>
      <c r="K9" s="90"/>
    </row>
    <row r="10" spans="1:15" ht="35.1" customHeight="1" x14ac:dyDescent="0.15">
      <c r="A10" s="70">
        <v>5</v>
      </c>
      <c r="B10" s="52"/>
      <c r="C10" s="53"/>
      <c r="D10" s="52"/>
      <c r="E10" s="54"/>
      <c r="F10" s="81"/>
      <c r="G10" s="92"/>
      <c r="H10" s="50"/>
      <c r="I10" s="92"/>
      <c r="J10" s="86"/>
      <c r="K10" s="90"/>
    </row>
    <row r="11" spans="1:15" ht="35.1" customHeight="1" x14ac:dyDescent="0.15">
      <c r="A11" s="70">
        <v>6</v>
      </c>
      <c r="B11" s="52"/>
      <c r="C11" s="53"/>
      <c r="D11" s="52"/>
      <c r="E11" s="54"/>
      <c r="F11" s="81"/>
      <c r="G11" s="92"/>
      <c r="H11" s="50"/>
      <c r="I11" s="92"/>
      <c r="J11" s="86"/>
      <c r="K11" s="90"/>
    </row>
    <row r="12" spans="1:15" ht="35.1" customHeight="1" x14ac:dyDescent="0.15">
      <c r="A12" s="70">
        <v>7</v>
      </c>
      <c r="B12" s="52"/>
      <c r="C12" s="53"/>
      <c r="D12" s="52"/>
      <c r="E12" s="54"/>
      <c r="F12" s="81"/>
      <c r="G12" s="92"/>
      <c r="H12" s="50"/>
      <c r="I12" s="92"/>
      <c r="J12" s="86"/>
      <c r="K12" s="90"/>
    </row>
    <row r="13" spans="1:15" ht="35.1" customHeight="1" x14ac:dyDescent="0.15">
      <c r="A13" s="70">
        <v>8</v>
      </c>
      <c r="B13" s="52"/>
      <c r="C13" s="53"/>
      <c r="D13" s="52"/>
      <c r="E13" s="54"/>
      <c r="F13" s="81"/>
      <c r="G13" s="92"/>
      <c r="H13" s="50"/>
      <c r="I13" s="92"/>
      <c r="J13" s="86"/>
      <c r="K13" s="90"/>
    </row>
    <row r="14" spans="1:15" s="12" customFormat="1" ht="35.1" customHeight="1" x14ac:dyDescent="0.15">
      <c r="A14" s="70">
        <v>9</v>
      </c>
      <c r="B14" s="52"/>
      <c r="C14" s="53"/>
      <c r="D14" s="52"/>
      <c r="E14" s="54"/>
      <c r="F14" s="81"/>
      <c r="G14" s="92"/>
      <c r="H14" s="50"/>
      <c r="I14" s="92"/>
      <c r="J14" s="86"/>
      <c r="K14" s="90"/>
      <c r="N14" s="7"/>
      <c r="O14" s="71"/>
    </row>
    <row r="15" spans="1:15" ht="35.1" customHeight="1" x14ac:dyDescent="0.15">
      <c r="A15" s="70">
        <v>10</v>
      </c>
      <c r="B15" s="52"/>
      <c r="C15" s="53"/>
      <c r="D15" s="52"/>
      <c r="E15" s="54"/>
      <c r="F15" s="81"/>
      <c r="G15" s="92"/>
      <c r="H15" s="50"/>
      <c r="I15" s="92"/>
      <c r="J15" s="86"/>
      <c r="K15" s="90"/>
    </row>
    <row r="16" spans="1:15" ht="35.1" customHeight="1" x14ac:dyDescent="0.15">
      <c r="A16" s="70">
        <v>11</v>
      </c>
      <c r="B16" s="52"/>
      <c r="C16" s="53"/>
      <c r="D16" s="52"/>
      <c r="E16" s="54"/>
      <c r="F16" s="81"/>
      <c r="G16" s="92"/>
      <c r="H16" s="50"/>
      <c r="I16" s="92"/>
      <c r="J16" s="86"/>
      <c r="K16" s="90"/>
    </row>
    <row r="17" spans="1:11" ht="35.1" customHeight="1" x14ac:dyDescent="0.15">
      <c r="A17" s="70">
        <v>12</v>
      </c>
      <c r="B17" s="52"/>
      <c r="C17" s="53"/>
      <c r="D17" s="52"/>
      <c r="E17" s="54"/>
      <c r="F17" s="81"/>
      <c r="G17" s="92"/>
      <c r="H17" s="50"/>
      <c r="I17" s="92"/>
      <c r="J17" s="86"/>
      <c r="K17" s="90"/>
    </row>
    <row r="18" spans="1:11" ht="35.1" customHeight="1" x14ac:dyDescent="0.15">
      <c r="A18" s="70">
        <v>13</v>
      </c>
      <c r="B18" s="52"/>
      <c r="C18" s="53"/>
      <c r="D18" s="52"/>
      <c r="E18" s="54"/>
      <c r="F18" s="81"/>
      <c r="G18" s="92"/>
      <c r="H18" s="50"/>
      <c r="I18" s="92"/>
      <c r="J18" s="86"/>
      <c r="K18" s="90"/>
    </row>
    <row r="19" spans="1:11" ht="35.1" customHeight="1" x14ac:dyDescent="0.15">
      <c r="A19" s="70">
        <v>14</v>
      </c>
      <c r="B19" s="52"/>
      <c r="C19" s="53"/>
      <c r="D19" s="52"/>
      <c r="E19" s="54"/>
      <c r="F19" s="81"/>
      <c r="G19" s="92"/>
      <c r="H19" s="50"/>
      <c r="I19" s="92"/>
      <c r="J19" s="86"/>
      <c r="K19" s="90"/>
    </row>
    <row r="20" spans="1:11" ht="35.1" customHeight="1" x14ac:dyDescent="0.15">
      <c r="A20" s="70">
        <v>15</v>
      </c>
      <c r="B20" s="52"/>
      <c r="C20" s="53"/>
      <c r="D20" s="52"/>
      <c r="E20" s="54"/>
      <c r="F20" s="81"/>
      <c r="G20" s="92"/>
      <c r="H20" s="50"/>
      <c r="I20" s="92"/>
      <c r="J20" s="86"/>
      <c r="K20" s="90"/>
    </row>
    <row r="21" spans="1:11" ht="35.1" customHeight="1" x14ac:dyDescent="0.15">
      <c r="A21" s="70">
        <v>16</v>
      </c>
      <c r="B21" s="52"/>
      <c r="C21" s="53"/>
      <c r="D21" s="52"/>
      <c r="E21" s="54"/>
      <c r="F21" s="81"/>
      <c r="G21" s="92"/>
      <c r="H21" s="50"/>
      <c r="I21" s="92"/>
      <c r="J21" s="86"/>
      <c r="K21" s="90"/>
    </row>
    <row r="22" spans="1:11" ht="35.1" customHeight="1" x14ac:dyDescent="0.15">
      <c r="A22" s="70">
        <v>17</v>
      </c>
      <c r="B22" s="52"/>
      <c r="C22" s="53"/>
      <c r="D22" s="52"/>
      <c r="E22" s="54"/>
      <c r="F22" s="81"/>
      <c r="G22" s="92"/>
      <c r="H22" s="50"/>
      <c r="I22" s="92"/>
      <c r="J22" s="86"/>
      <c r="K22" s="90"/>
    </row>
    <row r="23" spans="1:11" ht="35.1" customHeight="1" x14ac:dyDescent="0.15">
      <c r="A23" s="70">
        <v>18</v>
      </c>
      <c r="B23" s="52"/>
      <c r="C23" s="53"/>
      <c r="D23" s="52"/>
      <c r="E23" s="54"/>
      <c r="F23" s="81"/>
      <c r="G23" s="92"/>
      <c r="H23" s="50"/>
      <c r="I23" s="92"/>
      <c r="J23" s="86"/>
      <c r="K23" s="90"/>
    </row>
    <row r="24" spans="1:11" ht="35.1" customHeight="1" x14ac:dyDescent="0.15">
      <c r="A24" s="70">
        <v>19</v>
      </c>
      <c r="B24" s="52"/>
      <c r="C24" s="53"/>
      <c r="D24" s="52"/>
      <c r="E24" s="54"/>
      <c r="F24" s="81"/>
      <c r="G24" s="92"/>
      <c r="H24" s="50"/>
      <c r="I24" s="92"/>
      <c r="J24" s="86"/>
      <c r="K24" s="90"/>
    </row>
    <row r="25" spans="1:11" ht="35.1" customHeight="1" x14ac:dyDescent="0.15">
      <c r="A25" s="70">
        <v>20</v>
      </c>
      <c r="B25" s="52"/>
      <c r="C25" s="53"/>
      <c r="D25" s="52"/>
      <c r="E25" s="54"/>
      <c r="F25" s="81"/>
      <c r="G25" s="92"/>
      <c r="H25" s="50"/>
      <c r="I25" s="92"/>
      <c r="J25" s="86"/>
      <c r="K25" s="90"/>
    </row>
    <row r="26" spans="1:11" ht="35.1" customHeight="1" x14ac:dyDescent="0.15">
      <c r="A26" s="70">
        <v>21</v>
      </c>
      <c r="B26" s="52"/>
      <c r="C26" s="53"/>
      <c r="D26" s="52"/>
      <c r="E26" s="54"/>
      <c r="F26" s="81"/>
      <c r="G26" s="92"/>
      <c r="H26" s="50"/>
      <c r="I26" s="92"/>
      <c r="J26" s="86"/>
      <c r="K26" s="90"/>
    </row>
    <row r="27" spans="1:11" ht="35.1" customHeight="1" x14ac:dyDescent="0.15">
      <c r="A27" s="70">
        <v>22</v>
      </c>
      <c r="B27" s="52"/>
      <c r="C27" s="53"/>
      <c r="D27" s="52"/>
      <c r="E27" s="54"/>
      <c r="F27" s="81"/>
      <c r="G27" s="92"/>
      <c r="H27" s="50"/>
      <c r="I27" s="92"/>
      <c r="J27" s="86"/>
      <c r="K27" s="90"/>
    </row>
    <row r="28" spans="1:11" ht="35.1" customHeight="1" x14ac:dyDescent="0.15">
      <c r="A28" s="70">
        <v>23</v>
      </c>
      <c r="B28" s="52"/>
      <c r="C28" s="53"/>
      <c r="D28" s="52"/>
      <c r="E28" s="54"/>
      <c r="F28" s="81"/>
      <c r="G28" s="92"/>
      <c r="H28" s="50"/>
      <c r="I28" s="92"/>
      <c r="J28" s="86"/>
      <c r="K28" s="90"/>
    </row>
    <row r="29" spans="1:11" ht="35.1" customHeight="1" x14ac:dyDescent="0.15">
      <c r="A29" s="70">
        <v>24</v>
      </c>
      <c r="B29" s="52"/>
      <c r="C29" s="53"/>
      <c r="D29" s="52"/>
      <c r="E29" s="54"/>
      <c r="F29" s="81"/>
      <c r="G29" s="92"/>
      <c r="H29" s="50"/>
      <c r="I29" s="92"/>
      <c r="J29" s="86"/>
      <c r="K29" s="90"/>
    </row>
    <row r="30" spans="1:11" ht="35.1" customHeight="1" x14ac:dyDescent="0.15">
      <c r="A30" s="70">
        <v>25</v>
      </c>
      <c r="B30" s="52"/>
      <c r="C30" s="53"/>
      <c r="D30" s="52"/>
      <c r="E30" s="54"/>
      <c r="F30" s="81"/>
      <c r="G30" s="92"/>
      <c r="H30" s="50"/>
      <c r="I30" s="92"/>
      <c r="J30" s="86"/>
      <c r="K30" s="90"/>
    </row>
    <row r="31" spans="1:11" ht="35.1" customHeight="1" x14ac:dyDescent="0.15">
      <c r="A31" s="70">
        <v>26</v>
      </c>
      <c r="B31" s="52"/>
      <c r="C31" s="53"/>
      <c r="D31" s="52"/>
      <c r="E31" s="54"/>
      <c r="F31" s="81"/>
      <c r="G31" s="92"/>
      <c r="H31" s="50"/>
      <c r="I31" s="92"/>
      <c r="J31" s="86"/>
      <c r="K31" s="90"/>
    </row>
    <row r="32" spans="1:11" ht="35.1" customHeight="1" x14ac:dyDescent="0.15">
      <c r="A32" s="70">
        <v>27</v>
      </c>
      <c r="B32" s="52"/>
      <c r="C32" s="53"/>
      <c r="D32" s="52"/>
      <c r="E32" s="54"/>
      <c r="F32" s="81"/>
      <c r="G32" s="92"/>
      <c r="H32" s="50"/>
      <c r="I32" s="92"/>
      <c r="J32" s="86"/>
      <c r="K32" s="90"/>
    </row>
    <row r="33" spans="1:11" ht="35.1" customHeight="1" x14ac:dyDescent="0.15">
      <c r="A33" s="70">
        <v>28</v>
      </c>
      <c r="B33" s="52"/>
      <c r="C33" s="53"/>
      <c r="D33" s="52"/>
      <c r="E33" s="54"/>
      <c r="F33" s="81"/>
      <c r="G33" s="92"/>
      <c r="H33" s="50"/>
      <c r="I33" s="92"/>
      <c r="J33" s="86"/>
      <c r="K33" s="90"/>
    </row>
    <row r="34" spans="1:11" ht="35.1" customHeight="1" x14ac:dyDescent="0.15">
      <c r="A34" s="70">
        <v>29</v>
      </c>
      <c r="B34" s="52"/>
      <c r="C34" s="53"/>
      <c r="D34" s="52"/>
      <c r="E34" s="54"/>
      <c r="F34" s="81"/>
      <c r="G34" s="92"/>
      <c r="H34" s="50"/>
      <c r="I34" s="92"/>
      <c r="J34" s="86"/>
      <c r="K34" s="90"/>
    </row>
    <row r="35" spans="1:11" ht="35.1" customHeight="1" x14ac:dyDescent="0.15">
      <c r="A35" s="70">
        <v>30</v>
      </c>
      <c r="B35" s="52"/>
      <c r="C35" s="53"/>
      <c r="D35" s="52"/>
      <c r="E35" s="54"/>
      <c r="F35" s="81"/>
      <c r="G35" s="92"/>
      <c r="H35" s="50"/>
      <c r="I35" s="92"/>
      <c r="J35" s="86"/>
      <c r="K35" s="90"/>
    </row>
    <row r="36" spans="1:11" ht="35.1" customHeight="1" x14ac:dyDescent="0.15">
      <c r="A36" s="70">
        <v>31</v>
      </c>
      <c r="B36" s="52"/>
      <c r="C36" s="53"/>
      <c r="D36" s="52"/>
      <c r="E36" s="54"/>
      <c r="F36" s="81"/>
      <c r="G36" s="92"/>
      <c r="H36" s="50"/>
      <c r="I36" s="92"/>
      <c r="J36" s="86"/>
      <c r="K36" s="90"/>
    </row>
    <row r="37" spans="1:11" ht="35.1" customHeight="1" x14ac:dyDescent="0.15">
      <c r="A37" s="70">
        <v>32</v>
      </c>
      <c r="B37" s="52"/>
      <c r="C37" s="53"/>
      <c r="D37" s="52"/>
      <c r="E37" s="54"/>
      <c r="F37" s="81"/>
      <c r="G37" s="92"/>
      <c r="H37" s="50"/>
      <c r="I37" s="92"/>
      <c r="J37" s="86"/>
      <c r="K37" s="90"/>
    </row>
    <row r="38" spans="1:11" ht="35.1" customHeight="1" x14ac:dyDescent="0.15">
      <c r="A38" s="70">
        <v>33</v>
      </c>
      <c r="B38" s="52"/>
      <c r="C38" s="53"/>
      <c r="D38" s="52"/>
      <c r="E38" s="54"/>
      <c r="F38" s="81"/>
      <c r="G38" s="92"/>
      <c r="H38" s="50"/>
      <c r="I38" s="92"/>
      <c r="J38" s="86"/>
      <c r="K38" s="90"/>
    </row>
    <row r="39" spans="1:11" ht="35.1" customHeight="1" x14ac:dyDescent="0.15">
      <c r="A39" s="70">
        <v>34</v>
      </c>
      <c r="B39" s="52"/>
      <c r="C39" s="53"/>
      <c r="D39" s="52"/>
      <c r="E39" s="54"/>
      <c r="F39" s="81"/>
      <c r="G39" s="92"/>
      <c r="H39" s="50"/>
      <c r="I39" s="92"/>
      <c r="J39" s="86"/>
      <c r="K39" s="90"/>
    </row>
    <row r="40" spans="1:11" ht="35.1" customHeight="1" x14ac:dyDescent="0.15">
      <c r="A40" s="70">
        <v>35</v>
      </c>
      <c r="B40" s="52"/>
      <c r="C40" s="53"/>
      <c r="D40" s="52"/>
      <c r="E40" s="54"/>
      <c r="F40" s="81"/>
      <c r="G40" s="92"/>
      <c r="H40" s="50"/>
      <c r="I40" s="92"/>
      <c r="J40" s="86"/>
      <c r="K40" s="90"/>
    </row>
    <row r="41" spans="1:11" ht="35.1" customHeight="1" x14ac:dyDescent="0.15">
      <c r="A41" s="70">
        <v>36</v>
      </c>
      <c r="B41" s="52"/>
      <c r="C41" s="53"/>
      <c r="D41" s="52"/>
      <c r="E41" s="54"/>
      <c r="F41" s="81"/>
      <c r="G41" s="92"/>
      <c r="H41" s="50"/>
      <c r="I41" s="92"/>
      <c r="J41" s="86"/>
      <c r="K41" s="90"/>
    </row>
    <row r="42" spans="1:11" ht="35.1" customHeight="1" x14ac:dyDescent="0.15">
      <c r="A42" s="70">
        <v>37</v>
      </c>
      <c r="B42" s="52"/>
      <c r="C42" s="53"/>
      <c r="D42" s="52"/>
      <c r="E42" s="54"/>
      <c r="F42" s="81"/>
      <c r="G42" s="92"/>
      <c r="H42" s="50"/>
      <c r="I42" s="92"/>
      <c r="J42" s="86"/>
      <c r="K42" s="90"/>
    </row>
    <row r="43" spans="1:11" ht="35.1" customHeight="1" x14ac:dyDescent="0.15">
      <c r="A43" s="70">
        <v>38</v>
      </c>
      <c r="B43" s="52"/>
      <c r="C43" s="53"/>
      <c r="D43" s="52"/>
      <c r="E43" s="54"/>
      <c r="F43" s="81"/>
      <c r="G43" s="92"/>
      <c r="H43" s="50"/>
      <c r="I43" s="92"/>
      <c r="J43" s="86"/>
      <c r="K43" s="90"/>
    </row>
    <row r="44" spans="1:11" ht="35.1" customHeight="1" x14ac:dyDescent="0.15">
      <c r="A44" s="70">
        <v>39</v>
      </c>
      <c r="B44" s="52"/>
      <c r="C44" s="53"/>
      <c r="D44" s="52"/>
      <c r="E44" s="54"/>
      <c r="F44" s="81"/>
      <c r="G44" s="92"/>
      <c r="H44" s="50"/>
      <c r="I44" s="92"/>
      <c r="J44" s="86"/>
      <c r="K44" s="90"/>
    </row>
    <row r="45" spans="1:11" ht="35.1" customHeight="1" x14ac:dyDescent="0.15">
      <c r="A45" s="70">
        <v>40</v>
      </c>
      <c r="B45" s="52"/>
      <c r="C45" s="53"/>
      <c r="D45" s="52"/>
      <c r="E45" s="54"/>
      <c r="F45" s="81"/>
      <c r="G45" s="92"/>
      <c r="H45" s="50"/>
      <c r="I45" s="92"/>
      <c r="J45" s="86"/>
      <c r="K45" s="90"/>
    </row>
    <row r="46" spans="1:11" ht="35.1" customHeight="1" x14ac:dyDescent="0.15">
      <c r="A46" s="70">
        <v>41</v>
      </c>
      <c r="B46" s="52"/>
      <c r="C46" s="53"/>
      <c r="D46" s="52"/>
      <c r="E46" s="54"/>
      <c r="F46" s="81"/>
      <c r="G46" s="92"/>
      <c r="H46" s="50"/>
      <c r="I46" s="92"/>
      <c r="J46" s="86"/>
      <c r="K46" s="90"/>
    </row>
    <row r="47" spans="1:11" ht="35.1" customHeight="1" x14ac:dyDescent="0.15">
      <c r="A47" s="70">
        <v>42</v>
      </c>
      <c r="B47" s="52"/>
      <c r="C47" s="53"/>
      <c r="D47" s="52"/>
      <c r="E47" s="54"/>
      <c r="F47" s="81"/>
      <c r="G47" s="92"/>
      <c r="H47" s="50"/>
      <c r="I47" s="92"/>
      <c r="J47" s="86"/>
      <c r="K47" s="90"/>
    </row>
    <row r="48" spans="1:11" ht="35.1" customHeight="1" x14ac:dyDescent="0.15">
      <c r="A48" s="70">
        <v>43</v>
      </c>
      <c r="B48" s="52"/>
      <c r="C48" s="53"/>
      <c r="D48" s="52"/>
      <c r="E48" s="54"/>
      <c r="F48" s="81"/>
      <c r="G48" s="92"/>
      <c r="H48" s="50"/>
      <c r="I48" s="92"/>
      <c r="J48" s="86"/>
      <c r="K48" s="90"/>
    </row>
    <row r="49" spans="1:11" ht="35.1" customHeight="1" x14ac:dyDescent="0.15">
      <c r="A49" s="70">
        <v>44</v>
      </c>
      <c r="B49" s="52"/>
      <c r="C49" s="53"/>
      <c r="D49" s="52"/>
      <c r="E49" s="54"/>
      <c r="F49" s="81"/>
      <c r="G49" s="92"/>
      <c r="H49" s="50"/>
      <c r="I49" s="92"/>
      <c r="J49" s="86"/>
      <c r="K49" s="90"/>
    </row>
    <row r="50" spans="1:11" ht="35.1" customHeight="1" x14ac:dyDescent="0.15">
      <c r="A50" s="70">
        <v>45</v>
      </c>
      <c r="B50" s="52"/>
      <c r="C50" s="53"/>
      <c r="D50" s="52"/>
      <c r="E50" s="54"/>
      <c r="F50" s="81"/>
      <c r="G50" s="92"/>
      <c r="H50" s="50"/>
      <c r="I50" s="92"/>
      <c r="J50" s="86"/>
      <c r="K50" s="90"/>
    </row>
    <row r="51" spans="1:11" ht="35.1" customHeight="1" x14ac:dyDescent="0.15">
      <c r="A51" s="70">
        <v>46</v>
      </c>
      <c r="B51" s="52"/>
      <c r="C51" s="53"/>
      <c r="D51" s="52"/>
      <c r="E51" s="54"/>
      <c r="F51" s="81"/>
      <c r="G51" s="92"/>
      <c r="H51" s="50"/>
      <c r="I51" s="92"/>
      <c r="J51" s="86"/>
      <c r="K51" s="90"/>
    </row>
    <row r="52" spans="1:11" ht="35.1" customHeight="1" x14ac:dyDescent="0.15">
      <c r="A52" s="70">
        <v>47</v>
      </c>
      <c r="B52" s="52"/>
      <c r="C52" s="53"/>
      <c r="D52" s="52"/>
      <c r="E52" s="54"/>
      <c r="F52" s="81"/>
      <c r="G52" s="92"/>
      <c r="H52" s="50"/>
      <c r="I52" s="92"/>
      <c r="J52" s="86"/>
      <c r="K52" s="90"/>
    </row>
    <row r="53" spans="1:11" ht="35.1" customHeight="1" x14ac:dyDescent="0.15">
      <c r="A53" s="70">
        <v>48</v>
      </c>
      <c r="B53" s="52"/>
      <c r="C53" s="53"/>
      <c r="D53" s="52"/>
      <c r="E53" s="54"/>
      <c r="F53" s="81"/>
      <c r="G53" s="92"/>
      <c r="H53" s="50"/>
      <c r="I53" s="92"/>
      <c r="J53" s="86"/>
      <c r="K53" s="90"/>
    </row>
    <row r="54" spans="1:11" ht="35.1" customHeight="1" x14ac:dyDescent="0.15">
      <c r="A54" s="70">
        <v>49</v>
      </c>
      <c r="B54" s="52"/>
      <c r="C54" s="53"/>
      <c r="D54" s="52"/>
      <c r="E54" s="54"/>
      <c r="F54" s="81"/>
      <c r="G54" s="92"/>
      <c r="H54" s="50"/>
      <c r="I54" s="92"/>
      <c r="J54" s="86"/>
      <c r="K54" s="90"/>
    </row>
    <row r="55" spans="1:11" ht="35.1" customHeight="1" x14ac:dyDescent="0.15">
      <c r="A55" s="70">
        <v>50</v>
      </c>
      <c r="B55" s="52"/>
      <c r="C55" s="53"/>
      <c r="D55" s="52"/>
      <c r="E55" s="54"/>
      <c r="F55" s="81"/>
      <c r="G55" s="92"/>
      <c r="H55" s="50"/>
      <c r="I55" s="92"/>
      <c r="J55" s="86"/>
      <c r="K55" s="90"/>
    </row>
    <row r="56" spans="1:11" ht="35.1" customHeight="1" x14ac:dyDescent="0.15">
      <c r="A56" s="70">
        <v>51</v>
      </c>
      <c r="B56" s="52"/>
      <c r="C56" s="53"/>
      <c r="D56" s="52"/>
      <c r="E56" s="54"/>
      <c r="F56" s="81"/>
      <c r="G56" s="92"/>
      <c r="H56" s="50"/>
      <c r="I56" s="92"/>
      <c r="J56" s="86"/>
      <c r="K56" s="90"/>
    </row>
    <row r="57" spans="1:11" ht="35.1" customHeight="1" x14ac:dyDescent="0.15">
      <c r="A57" s="70">
        <v>52</v>
      </c>
      <c r="B57" s="52"/>
      <c r="C57" s="53"/>
      <c r="D57" s="52"/>
      <c r="E57" s="54"/>
      <c r="F57" s="81"/>
      <c r="G57" s="92"/>
      <c r="H57" s="50"/>
      <c r="I57" s="92"/>
      <c r="J57" s="86"/>
      <c r="K57" s="90"/>
    </row>
    <row r="58" spans="1:11" ht="35.1" customHeight="1" x14ac:dyDescent="0.15">
      <c r="A58" s="70">
        <v>53</v>
      </c>
      <c r="B58" s="52"/>
      <c r="C58" s="53"/>
      <c r="D58" s="52"/>
      <c r="E58" s="54"/>
      <c r="F58" s="81"/>
      <c r="G58" s="92"/>
      <c r="H58" s="50"/>
      <c r="I58" s="92"/>
      <c r="J58" s="86"/>
      <c r="K58" s="90"/>
    </row>
    <row r="59" spans="1:11" ht="35.1" customHeight="1" x14ac:dyDescent="0.15">
      <c r="A59" s="70">
        <v>54</v>
      </c>
      <c r="B59" s="52"/>
      <c r="C59" s="53"/>
      <c r="D59" s="52"/>
      <c r="E59" s="54"/>
      <c r="F59" s="81"/>
      <c r="G59" s="92"/>
      <c r="H59" s="50"/>
      <c r="I59" s="92"/>
      <c r="J59" s="86"/>
      <c r="K59" s="90"/>
    </row>
    <row r="60" spans="1:11" ht="35.1" customHeight="1" x14ac:dyDescent="0.15">
      <c r="A60" s="70">
        <v>55</v>
      </c>
      <c r="B60" s="52"/>
      <c r="C60" s="53"/>
      <c r="D60" s="52"/>
      <c r="E60" s="54"/>
      <c r="F60" s="81"/>
      <c r="G60" s="92"/>
      <c r="H60" s="50"/>
      <c r="I60" s="92"/>
      <c r="J60" s="86"/>
      <c r="K60" s="90"/>
    </row>
    <row r="61" spans="1:11" ht="35.1" customHeight="1" x14ac:dyDescent="0.15">
      <c r="A61" s="70">
        <v>56</v>
      </c>
      <c r="B61" s="52"/>
      <c r="C61" s="53"/>
      <c r="D61" s="52"/>
      <c r="E61" s="54"/>
      <c r="F61" s="81"/>
      <c r="G61" s="92"/>
      <c r="H61" s="50"/>
      <c r="I61" s="92"/>
      <c r="J61" s="86"/>
      <c r="K61" s="90"/>
    </row>
    <row r="62" spans="1:11" ht="35.1" customHeight="1" x14ac:dyDescent="0.15">
      <c r="A62" s="70">
        <v>57</v>
      </c>
      <c r="B62" s="52"/>
      <c r="C62" s="53"/>
      <c r="D62" s="52"/>
      <c r="E62" s="54"/>
      <c r="F62" s="81"/>
      <c r="G62" s="92"/>
      <c r="H62" s="50"/>
      <c r="I62" s="92"/>
      <c r="J62" s="86"/>
      <c r="K62" s="90"/>
    </row>
    <row r="63" spans="1:11" ht="35.1" customHeight="1" x14ac:dyDescent="0.15">
      <c r="A63" s="70">
        <v>58</v>
      </c>
      <c r="B63" s="52"/>
      <c r="C63" s="53"/>
      <c r="D63" s="52"/>
      <c r="E63" s="54"/>
      <c r="F63" s="81"/>
      <c r="G63" s="92"/>
      <c r="H63" s="50"/>
      <c r="I63" s="92"/>
      <c r="J63" s="86"/>
      <c r="K63" s="90"/>
    </row>
    <row r="64" spans="1:11" ht="35.1" customHeight="1" x14ac:dyDescent="0.15">
      <c r="A64" s="70">
        <v>59</v>
      </c>
      <c r="B64" s="52"/>
      <c r="C64" s="53"/>
      <c r="D64" s="52"/>
      <c r="E64" s="54"/>
      <c r="F64" s="81"/>
      <c r="G64" s="92"/>
      <c r="H64" s="50"/>
      <c r="I64" s="92"/>
      <c r="J64" s="86"/>
      <c r="K64" s="90"/>
    </row>
    <row r="65" spans="1:11" ht="35.1" customHeight="1" x14ac:dyDescent="0.15">
      <c r="A65" s="70">
        <v>60</v>
      </c>
      <c r="B65" s="52"/>
      <c r="C65" s="53"/>
      <c r="D65" s="52"/>
      <c r="E65" s="54"/>
      <c r="F65" s="81"/>
      <c r="G65" s="92"/>
      <c r="H65" s="50"/>
      <c r="I65" s="92"/>
      <c r="J65" s="86"/>
      <c r="K65" s="90"/>
    </row>
    <row r="66" spans="1:11" ht="35.1" customHeight="1" x14ac:dyDescent="0.15">
      <c r="A66" s="70">
        <v>61</v>
      </c>
      <c r="B66" s="52"/>
      <c r="C66" s="53"/>
      <c r="D66" s="52"/>
      <c r="E66" s="54"/>
      <c r="F66" s="81"/>
      <c r="G66" s="92"/>
      <c r="H66" s="50"/>
      <c r="I66" s="92"/>
      <c r="J66" s="86"/>
      <c r="K66" s="90"/>
    </row>
    <row r="67" spans="1:11" ht="35.1" customHeight="1" x14ac:dyDescent="0.15">
      <c r="A67" s="70">
        <v>62</v>
      </c>
      <c r="B67" s="52"/>
      <c r="C67" s="53"/>
      <c r="D67" s="52"/>
      <c r="E67" s="54"/>
      <c r="F67" s="81"/>
      <c r="G67" s="92"/>
      <c r="H67" s="50"/>
      <c r="I67" s="92"/>
      <c r="J67" s="86"/>
      <c r="K67" s="90"/>
    </row>
    <row r="68" spans="1:11" ht="35.1" customHeight="1" x14ac:dyDescent="0.15">
      <c r="A68" s="70">
        <v>63</v>
      </c>
      <c r="B68" s="52"/>
      <c r="C68" s="53"/>
      <c r="D68" s="52"/>
      <c r="E68" s="54"/>
      <c r="F68" s="81"/>
      <c r="G68" s="92"/>
      <c r="H68" s="50"/>
      <c r="I68" s="92"/>
      <c r="J68" s="86"/>
      <c r="K68" s="90"/>
    </row>
    <row r="69" spans="1:11" ht="35.1" customHeight="1" x14ac:dyDescent="0.15">
      <c r="A69" s="70">
        <v>64</v>
      </c>
      <c r="B69" s="52"/>
      <c r="C69" s="53"/>
      <c r="D69" s="52"/>
      <c r="E69" s="54"/>
      <c r="F69" s="81"/>
      <c r="G69" s="92"/>
      <c r="H69" s="50"/>
      <c r="I69" s="92"/>
      <c r="J69" s="86"/>
      <c r="K69" s="90"/>
    </row>
    <row r="70" spans="1:11" ht="35.1" customHeight="1" x14ac:dyDescent="0.15">
      <c r="A70" s="70">
        <v>65</v>
      </c>
      <c r="B70" s="52"/>
      <c r="C70" s="53"/>
      <c r="D70" s="52"/>
      <c r="E70" s="54"/>
      <c r="F70" s="81"/>
      <c r="G70" s="92"/>
      <c r="H70" s="50"/>
      <c r="I70" s="92"/>
      <c r="J70" s="86"/>
      <c r="K70" s="90"/>
    </row>
    <row r="71" spans="1:11" ht="35.1" customHeight="1" x14ac:dyDescent="0.15">
      <c r="A71" s="70">
        <v>66</v>
      </c>
      <c r="B71" s="52"/>
      <c r="C71" s="53"/>
      <c r="D71" s="52"/>
      <c r="E71" s="54"/>
      <c r="F71" s="81"/>
      <c r="G71" s="92"/>
      <c r="H71" s="50"/>
      <c r="I71" s="92"/>
      <c r="J71" s="86"/>
      <c r="K71" s="90"/>
    </row>
    <row r="72" spans="1:11" ht="35.1" customHeight="1" x14ac:dyDescent="0.15">
      <c r="A72" s="70">
        <v>67</v>
      </c>
      <c r="B72" s="52"/>
      <c r="C72" s="53"/>
      <c r="D72" s="52"/>
      <c r="E72" s="54"/>
      <c r="F72" s="81"/>
      <c r="G72" s="92"/>
      <c r="H72" s="50"/>
      <c r="I72" s="92"/>
      <c r="J72" s="86"/>
      <c r="K72" s="90"/>
    </row>
    <row r="73" spans="1:11" ht="35.1" customHeight="1" x14ac:dyDescent="0.15">
      <c r="A73" s="70">
        <v>68</v>
      </c>
      <c r="B73" s="52"/>
      <c r="C73" s="53"/>
      <c r="D73" s="52"/>
      <c r="E73" s="54"/>
      <c r="F73" s="81"/>
      <c r="G73" s="92"/>
      <c r="H73" s="50"/>
      <c r="I73" s="92"/>
      <c r="J73" s="86"/>
      <c r="K73" s="90"/>
    </row>
    <row r="74" spans="1:11" ht="35.1" customHeight="1" x14ac:dyDescent="0.15">
      <c r="A74" s="70">
        <v>69</v>
      </c>
      <c r="B74" s="52"/>
      <c r="C74" s="53"/>
      <c r="D74" s="52"/>
      <c r="E74" s="54"/>
      <c r="F74" s="81"/>
      <c r="G74" s="92"/>
      <c r="H74" s="50"/>
      <c r="I74" s="92"/>
      <c r="J74" s="86"/>
      <c r="K74" s="90"/>
    </row>
    <row r="75" spans="1:11" ht="35.1" customHeight="1" x14ac:dyDescent="0.15">
      <c r="A75" s="70">
        <v>70</v>
      </c>
      <c r="B75" s="52"/>
      <c r="C75" s="53"/>
      <c r="D75" s="52"/>
      <c r="E75" s="54"/>
      <c r="F75" s="81"/>
      <c r="G75" s="92"/>
      <c r="H75" s="50"/>
      <c r="I75" s="92"/>
      <c r="J75" s="86"/>
      <c r="K75" s="90"/>
    </row>
    <row r="76" spans="1:11" ht="35.1" customHeight="1" x14ac:dyDescent="0.15">
      <c r="A76" s="70">
        <v>71</v>
      </c>
      <c r="B76" s="52"/>
      <c r="C76" s="53"/>
      <c r="D76" s="52"/>
      <c r="E76" s="54"/>
      <c r="F76" s="81"/>
      <c r="G76" s="92"/>
      <c r="H76" s="50"/>
      <c r="I76" s="92"/>
      <c r="J76" s="86"/>
      <c r="K76" s="90"/>
    </row>
    <row r="77" spans="1:11" ht="35.1" customHeight="1" x14ac:dyDescent="0.15">
      <c r="A77" s="70">
        <v>72</v>
      </c>
      <c r="B77" s="52"/>
      <c r="C77" s="53"/>
      <c r="D77" s="52"/>
      <c r="E77" s="54"/>
      <c r="F77" s="81"/>
      <c r="G77" s="92"/>
      <c r="H77" s="50"/>
      <c r="I77" s="92"/>
      <c r="J77" s="86"/>
      <c r="K77" s="90"/>
    </row>
    <row r="78" spans="1:11" ht="35.1" customHeight="1" x14ac:dyDescent="0.15">
      <c r="A78" s="70">
        <v>73</v>
      </c>
      <c r="B78" s="52"/>
      <c r="C78" s="53"/>
      <c r="D78" s="52"/>
      <c r="E78" s="54"/>
      <c r="F78" s="81"/>
      <c r="G78" s="92"/>
      <c r="H78" s="50"/>
      <c r="I78" s="92"/>
      <c r="J78" s="86"/>
      <c r="K78" s="90"/>
    </row>
    <row r="79" spans="1:11" ht="35.1" customHeight="1" x14ac:dyDescent="0.15">
      <c r="A79" s="70">
        <v>74</v>
      </c>
      <c r="B79" s="52"/>
      <c r="C79" s="53"/>
      <c r="D79" s="52"/>
      <c r="E79" s="54"/>
      <c r="F79" s="81"/>
      <c r="G79" s="92"/>
      <c r="H79" s="50"/>
      <c r="I79" s="92"/>
      <c r="J79" s="86"/>
      <c r="K79" s="90"/>
    </row>
    <row r="80" spans="1:11" ht="35.1" customHeight="1" x14ac:dyDescent="0.15">
      <c r="A80" s="70">
        <v>75</v>
      </c>
      <c r="B80" s="52"/>
      <c r="C80" s="53"/>
      <c r="D80" s="52"/>
      <c r="E80" s="54"/>
      <c r="F80" s="81"/>
      <c r="G80" s="92"/>
      <c r="H80" s="50"/>
      <c r="I80" s="92"/>
      <c r="J80" s="86"/>
      <c r="K80" s="90"/>
    </row>
    <row r="81" spans="1:11" ht="35.1" customHeight="1" x14ac:dyDescent="0.15">
      <c r="A81" s="70">
        <v>76</v>
      </c>
      <c r="B81" s="52"/>
      <c r="C81" s="53"/>
      <c r="D81" s="52"/>
      <c r="E81" s="54"/>
      <c r="F81" s="81"/>
      <c r="G81" s="92"/>
      <c r="H81" s="50"/>
      <c r="I81" s="92"/>
      <c r="J81" s="86"/>
      <c r="K81" s="90"/>
    </row>
    <row r="82" spans="1:11" ht="35.1" customHeight="1" x14ac:dyDescent="0.15">
      <c r="A82" s="70">
        <v>77</v>
      </c>
      <c r="B82" s="52"/>
      <c r="C82" s="53"/>
      <c r="D82" s="52"/>
      <c r="E82" s="54"/>
      <c r="F82" s="81"/>
      <c r="G82" s="92"/>
      <c r="H82" s="50"/>
      <c r="I82" s="92"/>
      <c r="J82" s="86"/>
      <c r="K82" s="90"/>
    </row>
    <row r="83" spans="1:11" ht="35.1" customHeight="1" x14ac:dyDescent="0.15">
      <c r="A83" s="70">
        <v>78</v>
      </c>
      <c r="B83" s="52"/>
      <c r="C83" s="53"/>
      <c r="D83" s="52"/>
      <c r="E83" s="54"/>
      <c r="F83" s="81"/>
      <c r="G83" s="92"/>
      <c r="H83" s="50"/>
      <c r="I83" s="92"/>
      <c r="J83" s="86"/>
      <c r="K83" s="90"/>
    </row>
    <row r="84" spans="1:11" ht="35.1" customHeight="1" x14ac:dyDescent="0.15">
      <c r="A84" s="70">
        <v>79</v>
      </c>
      <c r="B84" s="52"/>
      <c r="C84" s="53"/>
      <c r="D84" s="52"/>
      <c r="E84" s="54"/>
      <c r="F84" s="81"/>
      <c r="G84" s="92"/>
      <c r="H84" s="50"/>
      <c r="I84" s="92"/>
      <c r="J84" s="86"/>
      <c r="K84" s="90"/>
    </row>
    <row r="85" spans="1:11" ht="35.1" customHeight="1" thickBot="1" x14ac:dyDescent="0.2">
      <c r="A85" s="72">
        <v>80</v>
      </c>
      <c r="B85" s="56"/>
      <c r="C85" s="57"/>
      <c r="D85" s="56"/>
      <c r="E85" s="58"/>
      <c r="F85" s="82"/>
      <c r="G85" s="93"/>
      <c r="H85" s="59"/>
      <c r="I85" s="93"/>
      <c r="J85" s="87"/>
      <c r="K85" s="91"/>
    </row>
    <row r="86" spans="1:11" ht="0.2" customHeight="1" x14ac:dyDescent="0.15"/>
    <row r="87" spans="1:11" ht="42" hidden="1" customHeight="1" x14ac:dyDescent="0.15"/>
  </sheetData>
  <sheetProtection sheet="1" objects="1" scenarios="1"/>
  <dataConsolidate/>
  <mergeCells count="1">
    <mergeCell ref="C3:K3"/>
  </mergeCells>
  <phoneticPr fontId="1"/>
  <dataValidations count="4">
    <dataValidation imeMode="hiragana" allowBlank="1" showInputMessage="1" showErrorMessage="1" sqref="D6:F85 J6:K85" xr:uid="{00000000-0002-0000-0100-000000000000}"/>
    <dataValidation type="list" imeMode="disabled" allowBlank="1" showInputMessage="1" showErrorMessage="1" errorTitle="リストから選択して下さい" sqref="G6:G85" xr:uid="{00000000-0002-0000-0100-000001000000}">
      <formula1>$M$1:$M$2</formula1>
    </dataValidation>
    <dataValidation type="list" imeMode="disabled" allowBlank="1" showInputMessage="1" showErrorMessage="1" errorTitle="リストから選択して下さい" sqref="H6:H85" xr:uid="{00000000-0002-0000-0100-000002000000}">
      <formula1>$N$1:$N$3</formula1>
    </dataValidation>
    <dataValidation type="list" imeMode="disabled" allowBlank="1" showInputMessage="1" showErrorMessage="1" errorTitle="リストから選択して下さい" sqref="I6:I85" xr:uid="{00000000-0002-0000-0100-000003000000}">
      <formula1>$O$1:$O$2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0" fitToHeight="2" orientation="portrait" r:id="rId1"/>
  <headerFooter>
    <oddHeader>&amp;R&amp;D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4"/>
  <sheetViews>
    <sheetView zoomScaleNormal="100" zoomScaleSheetLayoutView="100" workbookViewId="0">
      <selection activeCell="C6" sqref="C6:F6"/>
    </sheetView>
  </sheetViews>
  <sheetFormatPr defaultColWidth="0" defaultRowHeight="13.5" zeroHeight="1" x14ac:dyDescent="0.15"/>
  <cols>
    <col min="1" max="1" width="7.625" style="75" customWidth="1"/>
    <col min="2" max="6" width="15.5" style="79" customWidth="1"/>
    <col min="7" max="7" width="3.5" style="74" customWidth="1"/>
    <col min="8" max="8" width="7.625" style="74" customWidth="1"/>
    <col min="9" max="9" width="15.5" style="74" customWidth="1"/>
    <col min="10" max="10" width="15.5" style="94" customWidth="1"/>
    <col min="11" max="13" width="15.5" style="74" customWidth="1"/>
    <col min="14" max="14" width="1.625" style="74" customWidth="1"/>
    <col min="15" max="16384" width="7.625" style="74" hidden="1"/>
  </cols>
  <sheetData>
    <row r="1" spans="1:17" ht="39.950000000000003" customHeight="1" x14ac:dyDescent="0.15">
      <c r="A1" s="73" t="s">
        <v>161</v>
      </c>
      <c r="B1" s="73"/>
      <c r="C1" s="73"/>
      <c r="D1" s="73"/>
      <c r="E1" s="73"/>
      <c r="F1" s="73"/>
      <c r="G1" s="105"/>
      <c r="H1" s="105"/>
      <c r="I1" s="105"/>
      <c r="J1" s="105"/>
      <c r="K1" s="105"/>
      <c r="L1" s="105"/>
      <c r="M1" s="105"/>
      <c r="N1" s="105"/>
      <c r="O1" s="74" t="s">
        <v>61</v>
      </c>
      <c r="P1" s="74" t="s">
        <v>67</v>
      </c>
      <c r="Q1" s="74" t="s">
        <v>55</v>
      </c>
    </row>
    <row r="2" spans="1:17" ht="39.950000000000003" customHeight="1" x14ac:dyDescent="0.15">
      <c r="A2" s="73" t="s">
        <v>65</v>
      </c>
      <c r="B2" s="73"/>
      <c r="C2" s="73"/>
      <c r="D2" s="73"/>
      <c r="E2" s="73"/>
      <c r="F2" s="73"/>
      <c r="G2" s="105"/>
      <c r="H2" s="105"/>
      <c r="I2" s="105"/>
      <c r="J2" s="105"/>
      <c r="K2" s="105"/>
      <c r="L2" s="105"/>
      <c r="M2" s="105"/>
      <c r="N2" s="105"/>
      <c r="O2" s="74" t="s">
        <v>62</v>
      </c>
      <c r="P2" s="74" t="s">
        <v>68</v>
      </c>
      <c r="Q2" s="74" t="s">
        <v>56</v>
      </c>
    </row>
    <row r="3" spans="1:17" ht="42" customHeight="1" x14ac:dyDescent="0.15">
      <c r="A3" s="73" t="s">
        <v>58</v>
      </c>
      <c r="B3" s="73"/>
      <c r="C3" s="237" t="str">
        <f>申込書!B5&amp;申込書!B6</f>
        <v/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P3" s="74" t="s">
        <v>69</v>
      </c>
    </row>
    <row r="4" spans="1:17" ht="10.35" customHeight="1" x14ac:dyDescent="0.15">
      <c r="A4" s="73"/>
      <c r="B4" s="73"/>
      <c r="C4" s="100"/>
      <c r="D4" s="100"/>
      <c r="E4" s="100"/>
      <c r="F4" s="100"/>
      <c r="J4" s="74"/>
    </row>
    <row r="5" spans="1:17" ht="20.100000000000001" customHeight="1" x14ac:dyDescent="0.15">
      <c r="A5" s="101" t="s">
        <v>66</v>
      </c>
      <c r="B5" s="101"/>
      <c r="C5" s="236"/>
      <c r="D5" s="236"/>
      <c r="E5" s="236"/>
      <c r="F5" s="236"/>
      <c r="H5" s="101" t="s">
        <v>66</v>
      </c>
      <c r="I5" s="101"/>
      <c r="J5" s="236"/>
      <c r="K5" s="236"/>
      <c r="L5" s="236"/>
      <c r="M5" s="236"/>
    </row>
    <row r="6" spans="1:17" s="75" customFormat="1" ht="30" customHeight="1" x14ac:dyDescent="0.15">
      <c r="A6" s="101" t="s">
        <v>71</v>
      </c>
      <c r="B6" s="101"/>
      <c r="C6" s="235"/>
      <c r="D6" s="235"/>
      <c r="E6" s="235"/>
      <c r="F6" s="235"/>
      <c r="H6" s="101" t="s">
        <v>71</v>
      </c>
      <c r="I6" s="101"/>
      <c r="J6" s="235"/>
      <c r="K6" s="235"/>
      <c r="L6" s="235"/>
      <c r="M6" s="235"/>
    </row>
    <row r="7" spans="1:17" s="75" customFormat="1" ht="10.35" customHeight="1" x14ac:dyDescent="0.15">
      <c r="A7" s="101"/>
      <c r="B7" s="101"/>
      <c r="C7" s="74"/>
      <c r="D7" s="74"/>
      <c r="E7" s="74"/>
      <c r="F7" s="74"/>
      <c r="H7" s="101"/>
      <c r="I7" s="101"/>
      <c r="J7" s="74"/>
      <c r="K7" s="74"/>
      <c r="L7" s="74"/>
      <c r="M7" s="74"/>
    </row>
    <row r="8" spans="1:17" ht="20.100000000000001" customHeight="1" x14ac:dyDescent="0.15">
      <c r="A8" s="101" t="s">
        <v>66</v>
      </c>
      <c r="B8" s="101"/>
      <c r="C8" s="236"/>
      <c r="D8" s="236"/>
      <c r="E8" s="236"/>
      <c r="F8" s="236"/>
      <c r="H8" s="101" t="s">
        <v>66</v>
      </c>
      <c r="I8" s="101"/>
      <c r="J8" s="236"/>
      <c r="K8" s="236"/>
      <c r="L8" s="236"/>
      <c r="M8" s="236"/>
    </row>
    <row r="9" spans="1:17" s="75" customFormat="1" ht="30" customHeight="1" x14ac:dyDescent="0.15">
      <c r="A9" s="103" t="s">
        <v>70</v>
      </c>
      <c r="B9" s="101"/>
      <c r="C9" s="235"/>
      <c r="D9" s="235"/>
      <c r="E9" s="235"/>
      <c r="F9" s="235"/>
      <c r="H9" s="103" t="s">
        <v>70</v>
      </c>
      <c r="I9" s="101"/>
      <c r="J9" s="235"/>
      <c r="K9" s="235"/>
      <c r="L9" s="235"/>
      <c r="M9" s="235"/>
    </row>
    <row r="10" spans="1:17" s="75" customFormat="1" ht="10.35" customHeight="1" x14ac:dyDescent="0.15">
      <c r="A10" s="103"/>
      <c r="B10" s="101"/>
      <c r="C10" s="74"/>
      <c r="D10" s="74"/>
      <c r="E10" s="74"/>
      <c r="F10" s="74"/>
      <c r="H10" s="103"/>
      <c r="I10" s="101"/>
      <c r="J10" s="74"/>
      <c r="K10" s="74"/>
      <c r="L10" s="74"/>
      <c r="M10" s="74"/>
    </row>
    <row r="11" spans="1:17" s="75" customFormat="1" ht="30" customHeight="1" x14ac:dyDescent="0.15">
      <c r="A11" s="74"/>
      <c r="B11" s="104" t="s">
        <v>16</v>
      </c>
      <c r="C11" s="102"/>
      <c r="D11" s="104" t="s">
        <v>73</v>
      </c>
      <c r="E11" s="102"/>
      <c r="F11" s="74"/>
      <c r="H11" s="74"/>
      <c r="I11" s="104" t="s">
        <v>16</v>
      </c>
      <c r="J11" s="102"/>
      <c r="K11" s="104" t="s">
        <v>73</v>
      </c>
      <c r="L11" s="102"/>
      <c r="M11" s="74"/>
      <c r="O11" s="74"/>
      <c r="P11" s="74"/>
      <c r="Q11" s="74"/>
    </row>
    <row r="12" spans="1:17" s="75" customFormat="1" ht="30" customHeight="1" thickBot="1" x14ac:dyDescent="0.2">
      <c r="A12" s="74"/>
      <c r="B12" s="104" t="s">
        <v>72</v>
      </c>
      <c r="C12" s="102"/>
      <c r="D12" s="74"/>
      <c r="E12" s="74"/>
      <c r="F12" s="74"/>
      <c r="H12" s="74"/>
      <c r="I12" s="104" t="s">
        <v>72</v>
      </c>
      <c r="J12" s="102"/>
      <c r="K12" s="74"/>
      <c r="L12" s="74"/>
      <c r="M12" s="74"/>
      <c r="O12" s="74"/>
      <c r="P12" s="74"/>
      <c r="Q12" s="74"/>
    </row>
    <row r="13" spans="1:17" ht="30" customHeight="1" thickBot="1" x14ac:dyDescent="0.2">
      <c r="A13" s="95" t="s">
        <v>47</v>
      </c>
      <c r="B13" s="96" t="s">
        <v>48</v>
      </c>
      <c r="C13" s="97" t="s">
        <v>49</v>
      </c>
      <c r="D13" s="96" t="s">
        <v>50</v>
      </c>
      <c r="E13" s="98" t="s">
        <v>51</v>
      </c>
      <c r="F13" s="99" t="s">
        <v>24</v>
      </c>
      <c r="H13" s="95" t="s">
        <v>47</v>
      </c>
      <c r="I13" s="96" t="s">
        <v>48</v>
      </c>
      <c r="J13" s="97" t="s">
        <v>49</v>
      </c>
      <c r="K13" s="96" t="s">
        <v>50</v>
      </c>
      <c r="L13" s="98" t="s">
        <v>51</v>
      </c>
      <c r="M13" s="99" t="s">
        <v>24</v>
      </c>
    </row>
    <row r="14" spans="1:17" ht="30" customHeight="1" x14ac:dyDescent="0.15">
      <c r="A14" s="76">
        <v>1</v>
      </c>
      <c r="B14" s="47"/>
      <c r="C14" s="48"/>
      <c r="D14" s="47"/>
      <c r="E14" s="49"/>
      <c r="F14" s="80"/>
      <c r="H14" s="76">
        <v>1</v>
      </c>
      <c r="I14" s="47"/>
      <c r="J14" s="48"/>
      <c r="K14" s="47"/>
      <c r="L14" s="49"/>
      <c r="M14" s="80"/>
    </row>
    <row r="15" spans="1:17" ht="30" customHeight="1" x14ac:dyDescent="0.15">
      <c r="A15" s="77">
        <v>2</v>
      </c>
      <c r="B15" s="52"/>
      <c r="C15" s="53"/>
      <c r="D15" s="52"/>
      <c r="E15" s="54"/>
      <c r="F15" s="81"/>
      <c r="H15" s="77">
        <v>2</v>
      </c>
      <c r="I15" s="52"/>
      <c r="J15" s="53"/>
      <c r="K15" s="52"/>
      <c r="L15" s="54"/>
      <c r="M15" s="81"/>
    </row>
    <row r="16" spans="1:17" ht="30" customHeight="1" x14ac:dyDescent="0.15">
      <c r="A16" s="77">
        <v>3</v>
      </c>
      <c r="B16" s="52"/>
      <c r="C16" s="53"/>
      <c r="D16" s="52"/>
      <c r="E16" s="54"/>
      <c r="F16" s="81"/>
      <c r="H16" s="77">
        <v>3</v>
      </c>
      <c r="I16" s="52"/>
      <c r="J16" s="53"/>
      <c r="K16" s="52"/>
      <c r="L16" s="54"/>
      <c r="M16" s="81"/>
    </row>
    <row r="17" spans="1:13" ht="30" customHeight="1" x14ac:dyDescent="0.15">
      <c r="A17" s="77">
        <v>4</v>
      </c>
      <c r="B17" s="52"/>
      <c r="C17" s="53"/>
      <c r="D17" s="52"/>
      <c r="E17" s="54"/>
      <c r="F17" s="81"/>
      <c r="H17" s="77">
        <v>4</v>
      </c>
      <c r="I17" s="52"/>
      <c r="J17" s="53"/>
      <c r="K17" s="52"/>
      <c r="L17" s="54"/>
      <c r="M17" s="81"/>
    </row>
    <row r="18" spans="1:13" ht="30" customHeight="1" x14ac:dyDescent="0.15">
      <c r="A18" s="77">
        <v>5</v>
      </c>
      <c r="B18" s="52"/>
      <c r="C18" s="53"/>
      <c r="D18" s="52"/>
      <c r="E18" s="54"/>
      <c r="F18" s="81"/>
      <c r="H18" s="77">
        <v>5</v>
      </c>
      <c r="I18" s="52"/>
      <c r="J18" s="53"/>
      <c r="K18" s="52"/>
      <c r="L18" s="54"/>
      <c r="M18" s="81"/>
    </row>
    <row r="19" spans="1:13" ht="30" customHeight="1" x14ac:dyDescent="0.15">
      <c r="A19" s="77">
        <v>6</v>
      </c>
      <c r="B19" s="52"/>
      <c r="C19" s="53"/>
      <c r="D19" s="52"/>
      <c r="E19" s="54"/>
      <c r="F19" s="81"/>
      <c r="H19" s="77">
        <v>6</v>
      </c>
      <c r="I19" s="52"/>
      <c r="J19" s="53"/>
      <c r="K19" s="52"/>
      <c r="L19" s="54"/>
      <c r="M19" s="81"/>
    </row>
    <row r="20" spans="1:13" ht="30" customHeight="1" x14ac:dyDescent="0.15">
      <c r="A20" s="77">
        <v>7</v>
      </c>
      <c r="B20" s="52"/>
      <c r="C20" s="53"/>
      <c r="D20" s="52"/>
      <c r="E20" s="54"/>
      <c r="F20" s="81"/>
      <c r="H20" s="77">
        <v>7</v>
      </c>
      <c r="I20" s="52"/>
      <c r="J20" s="53"/>
      <c r="K20" s="52"/>
      <c r="L20" s="54"/>
      <c r="M20" s="81"/>
    </row>
    <row r="21" spans="1:13" ht="30" customHeight="1" x14ac:dyDescent="0.15">
      <c r="A21" s="77">
        <v>8</v>
      </c>
      <c r="B21" s="52"/>
      <c r="C21" s="53"/>
      <c r="D21" s="52"/>
      <c r="E21" s="54"/>
      <c r="F21" s="81"/>
      <c r="H21" s="77">
        <v>8</v>
      </c>
      <c r="I21" s="52"/>
      <c r="J21" s="53"/>
      <c r="K21" s="52"/>
      <c r="L21" s="54"/>
      <c r="M21" s="81"/>
    </row>
    <row r="22" spans="1:13" s="75" customFormat="1" ht="30" customHeight="1" x14ac:dyDescent="0.15">
      <c r="A22" s="77">
        <v>9</v>
      </c>
      <c r="B22" s="52"/>
      <c r="C22" s="53"/>
      <c r="D22" s="52"/>
      <c r="E22" s="54"/>
      <c r="F22" s="81"/>
      <c r="H22" s="77">
        <v>9</v>
      </c>
      <c r="I22" s="52"/>
      <c r="J22" s="53"/>
      <c r="K22" s="52"/>
      <c r="L22" s="54"/>
      <c r="M22" s="81"/>
    </row>
    <row r="23" spans="1:13" ht="30" customHeight="1" x14ac:dyDescent="0.15">
      <c r="A23" s="77">
        <v>10</v>
      </c>
      <c r="B23" s="52"/>
      <c r="C23" s="53"/>
      <c r="D23" s="52"/>
      <c r="E23" s="54"/>
      <c r="F23" s="81"/>
      <c r="H23" s="77">
        <v>10</v>
      </c>
      <c r="I23" s="52"/>
      <c r="J23" s="53"/>
      <c r="K23" s="52"/>
      <c r="L23" s="54"/>
      <c r="M23" s="81"/>
    </row>
    <row r="24" spans="1:13" ht="30" customHeight="1" x14ac:dyDescent="0.15">
      <c r="A24" s="77">
        <v>11</v>
      </c>
      <c r="B24" s="52"/>
      <c r="C24" s="53"/>
      <c r="D24" s="52"/>
      <c r="E24" s="54"/>
      <c r="F24" s="81"/>
      <c r="H24" s="77">
        <v>11</v>
      </c>
      <c r="I24" s="52"/>
      <c r="J24" s="53"/>
      <c r="K24" s="52"/>
      <c r="L24" s="54"/>
      <c r="M24" s="81"/>
    </row>
    <row r="25" spans="1:13" ht="30" customHeight="1" x14ac:dyDescent="0.15">
      <c r="A25" s="77">
        <v>12</v>
      </c>
      <c r="B25" s="52"/>
      <c r="C25" s="53"/>
      <c r="D25" s="52"/>
      <c r="E25" s="54"/>
      <c r="F25" s="81"/>
      <c r="H25" s="77">
        <v>12</v>
      </c>
      <c r="I25" s="52"/>
      <c r="J25" s="53"/>
      <c r="K25" s="52"/>
      <c r="L25" s="54"/>
      <c r="M25" s="81"/>
    </row>
    <row r="26" spans="1:13" ht="30" customHeight="1" x14ac:dyDescent="0.15">
      <c r="A26" s="77">
        <v>13</v>
      </c>
      <c r="B26" s="52"/>
      <c r="C26" s="53"/>
      <c r="D26" s="52"/>
      <c r="E26" s="54"/>
      <c r="F26" s="81"/>
      <c r="H26" s="77">
        <v>13</v>
      </c>
      <c r="I26" s="52"/>
      <c r="J26" s="53"/>
      <c r="K26" s="52"/>
      <c r="L26" s="54"/>
      <c r="M26" s="81"/>
    </row>
    <row r="27" spans="1:13" ht="30" customHeight="1" x14ac:dyDescent="0.15">
      <c r="A27" s="77">
        <v>14</v>
      </c>
      <c r="B27" s="52"/>
      <c r="C27" s="53"/>
      <c r="D27" s="52"/>
      <c r="E27" s="54"/>
      <c r="F27" s="81"/>
      <c r="H27" s="77">
        <v>14</v>
      </c>
      <c r="I27" s="52"/>
      <c r="J27" s="53"/>
      <c r="K27" s="52"/>
      <c r="L27" s="54"/>
      <c r="M27" s="81"/>
    </row>
    <row r="28" spans="1:13" ht="30" customHeight="1" thickBot="1" x14ac:dyDescent="0.2">
      <c r="A28" s="78">
        <v>15</v>
      </c>
      <c r="B28" s="56"/>
      <c r="C28" s="57"/>
      <c r="D28" s="56"/>
      <c r="E28" s="58"/>
      <c r="F28" s="82"/>
      <c r="H28" s="78">
        <v>15</v>
      </c>
      <c r="I28" s="56"/>
      <c r="J28" s="57"/>
      <c r="K28" s="56"/>
      <c r="L28" s="58"/>
      <c r="M28" s="82"/>
    </row>
    <row r="29" spans="1:13" ht="30" customHeight="1" x14ac:dyDescent="0.15">
      <c r="A29" s="73"/>
      <c r="B29" s="73"/>
      <c r="C29" s="100"/>
      <c r="D29" s="100"/>
      <c r="E29" s="100"/>
      <c r="F29" s="100"/>
      <c r="J29" s="74"/>
    </row>
    <row r="30" spans="1:13" ht="20.100000000000001" customHeight="1" x14ac:dyDescent="0.15">
      <c r="A30" s="101" t="s">
        <v>66</v>
      </c>
      <c r="B30" s="101"/>
      <c r="C30" s="236"/>
      <c r="D30" s="236"/>
      <c r="E30" s="236"/>
      <c r="F30" s="236"/>
      <c r="H30" s="101" t="s">
        <v>66</v>
      </c>
      <c r="I30" s="101"/>
      <c r="J30" s="236"/>
      <c r="K30" s="236"/>
      <c r="L30" s="236"/>
      <c r="M30" s="236"/>
    </row>
    <row r="31" spans="1:13" s="75" customFormat="1" ht="30" customHeight="1" x14ac:dyDescent="0.15">
      <c r="A31" s="101" t="s">
        <v>71</v>
      </c>
      <c r="B31" s="101"/>
      <c r="C31" s="235"/>
      <c r="D31" s="235"/>
      <c r="E31" s="235"/>
      <c r="F31" s="235"/>
      <c r="H31" s="101" t="s">
        <v>71</v>
      </c>
      <c r="I31" s="101"/>
      <c r="J31" s="235"/>
      <c r="K31" s="235"/>
      <c r="L31" s="235"/>
      <c r="M31" s="235"/>
    </row>
    <row r="32" spans="1:13" s="75" customFormat="1" ht="10.35" customHeight="1" x14ac:dyDescent="0.15">
      <c r="A32" s="101"/>
      <c r="B32" s="101"/>
      <c r="C32" s="74"/>
      <c r="D32" s="74"/>
      <c r="E32" s="74"/>
      <c r="F32" s="74"/>
      <c r="H32" s="101"/>
      <c r="I32" s="101"/>
      <c r="J32" s="74"/>
      <c r="K32" s="74"/>
      <c r="L32" s="74"/>
      <c r="M32" s="74"/>
    </row>
    <row r="33" spans="1:17" ht="20.100000000000001" customHeight="1" x14ac:dyDescent="0.15">
      <c r="A33" s="101" t="s">
        <v>66</v>
      </c>
      <c r="B33" s="101"/>
      <c r="C33" s="236"/>
      <c r="D33" s="236"/>
      <c r="E33" s="236"/>
      <c r="F33" s="236"/>
      <c r="H33" s="101" t="s">
        <v>66</v>
      </c>
      <c r="I33" s="101"/>
      <c r="J33" s="236"/>
      <c r="K33" s="236"/>
      <c r="L33" s="236"/>
      <c r="M33" s="236"/>
    </row>
    <row r="34" spans="1:17" s="75" customFormat="1" ht="30" customHeight="1" x14ac:dyDescent="0.15">
      <c r="A34" s="103" t="s">
        <v>70</v>
      </c>
      <c r="B34" s="101"/>
      <c r="C34" s="235"/>
      <c r="D34" s="235"/>
      <c r="E34" s="235"/>
      <c r="F34" s="235"/>
      <c r="H34" s="103" t="s">
        <v>70</v>
      </c>
      <c r="I34" s="101"/>
      <c r="J34" s="235"/>
      <c r="K34" s="235"/>
      <c r="L34" s="235"/>
      <c r="M34" s="235"/>
    </row>
    <row r="35" spans="1:17" s="75" customFormat="1" ht="10.35" customHeight="1" x14ac:dyDescent="0.15">
      <c r="A35" s="103"/>
      <c r="B35" s="101"/>
      <c r="C35" s="74"/>
      <c r="D35" s="74"/>
      <c r="E35" s="74"/>
      <c r="F35" s="74"/>
      <c r="H35" s="103"/>
      <c r="I35" s="101"/>
      <c r="J35" s="74"/>
      <c r="K35" s="74"/>
      <c r="L35" s="74"/>
      <c r="M35" s="74"/>
    </row>
    <row r="36" spans="1:17" s="75" customFormat="1" ht="30" customHeight="1" x14ac:dyDescent="0.15">
      <c r="A36" s="74"/>
      <c r="B36" s="104" t="s">
        <v>16</v>
      </c>
      <c r="C36" s="102"/>
      <c r="D36" s="104" t="s">
        <v>73</v>
      </c>
      <c r="E36" s="102"/>
      <c r="F36" s="74"/>
      <c r="H36" s="74"/>
      <c r="I36" s="104" t="s">
        <v>16</v>
      </c>
      <c r="J36" s="102"/>
      <c r="K36" s="104" t="s">
        <v>73</v>
      </c>
      <c r="L36" s="102"/>
      <c r="M36" s="74"/>
      <c r="O36" s="74"/>
      <c r="P36" s="74"/>
      <c r="Q36" s="74"/>
    </row>
    <row r="37" spans="1:17" s="75" customFormat="1" ht="30" customHeight="1" thickBot="1" x14ac:dyDescent="0.2">
      <c r="A37" s="74"/>
      <c r="B37" s="104" t="s">
        <v>72</v>
      </c>
      <c r="C37" s="102"/>
      <c r="D37" s="74"/>
      <c r="E37" s="74"/>
      <c r="F37" s="74"/>
      <c r="H37" s="74"/>
      <c r="I37" s="104" t="s">
        <v>72</v>
      </c>
      <c r="J37" s="102"/>
      <c r="K37" s="74"/>
      <c r="L37" s="74"/>
      <c r="M37" s="74"/>
      <c r="O37" s="74"/>
      <c r="P37" s="74"/>
      <c r="Q37" s="74"/>
    </row>
    <row r="38" spans="1:17" ht="30" customHeight="1" thickBot="1" x14ac:dyDescent="0.2">
      <c r="A38" s="95" t="s">
        <v>47</v>
      </c>
      <c r="B38" s="96" t="s">
        <v>48</v>
      </c>
      <c r="C38" s="97" t="s">
        <v>49</v>
      </c>
      <c r="D38" s="96" t="s">
        <v>50</v>
      </c>
      <c r="E38" s="98" t="s">
        <v>51</v>
      </c>
      <c r="F38" s="99" t="s">
        <v>24</v>
      </c>
      <c r="H38" s="95" t="s">
        <v>47</v>
      </c>
      <c r="I38" s="96" t="s">
        <v>48</v>
      </c>
      <c r="J38" s="97" t="s">
        <v>49</v>
      </c>
      <c r="K38" s="96" t="s">
        <v>50</v>
      </c>
      <c r="L38" s="98" t="s">
        <v>51</v>
      </c>
      <c r="M38" s="99" t="s">
        <v>24</v>
      </c>
    </row>
    <row r="39" spans="1:17" ht="30" customHeight="1" x14ac:dyDescent="0.15">
      <c r="A39" s="76">
        <v>1</v>
      </c>
      <c r="B39" s="47"/>
      <c r="C39" s="48"/>
      <c r="D39" s="47"/>
      <c r="E39" s="49"/>
      <c r="F39" s="80"/>
      <c r="H39" s="76">
        <v>1</v>
      </c>
      <c r="I39" s="47"/>
      <c r="J39" s="48"/>
      <c r="K39" s="47"/>
      <c r="L39" s="49"/>
      <c r="M39" s="80"/>
    </row>
    <row r="40" spans="1:17" ht="30" customHeight="1" x14ac:dyDescent="0.15">
      <c r="A40" s="77">
        <v>2</v>
      </c>
      <c r="B40" s="52"/>
      <c r="C40" s="53"/>
      <c r="D40" s="52"/>
      <c r="E40" s="54"/>
      <c r="F40" s="81"/>
      <c r="H40" s="77">
        <v>2</v>
      </c>
      <c r="I40" s="52"/>
      <c r="J40" s="53"/>
      <c r="K40" s="52"/>
      <c r="L40" s="54"/>
      <c r="M40" s="81"/>
    </row>
    <row r="41" spans="1:17" ht="30" customHeight="1" x14ac:dyDescent="0.15">
      <c r="A41" s="77">
        <v>3</v>
      </c>
      <c r="B41" s="52"/>
      <c r="C41" s="53"/>
      <c r="D41" s="52"/>
      <c r="E41" s="54"/>
      <c r="F41" s="81"/>
      <c r="H41" s="77">
        <v>3</v>
      </c>
      <c r="I41" s="52"/>
      <c r="J41" s="53"/>
      <c r="K41" s="52"/>
      <c r="L41" s="54"/>
      <c r="M41" s="81"/>
    </row>
    <row r="42" spans="1:17" ht="30" customHeight="1" x14ac:dyDescent="0.15">
      <c r="A42" s="77">
        <v>4</v>
      </c>
      <c r="B42" s="52"/>
      <c r="C42" s="53"/>
      <c r="D42" s="52"/>
      <c r="E42" s="54"/>
      <c r="F42" s="81"/>
      <c r="H42" s="77">
        <v>4</v>
      </c>
      <c r="I42" s="52"/>
      <c r="J42" s="53"/>
      <c r="K42" s="52"/>
      <c r="L42" s="54"/>
      <c r="M42" s="81"/>
    </row>
    <row r="43" spans="1:17" ht="30" customHeight="1" x14ac:dyDescent="0.15">
      <c r="A43" s="77">
        <v>5</v>
      </c>
      <c r="B43" s="52"/>
      <c r="C43" s="53"/>
      <c r="D43" s="52"/>
      <c r="E43" s="54"/>
      <c r="F43" s="81"/>
      <c r="H43" s="77">
        <v>5</v>
      </c>
      <c r="I43" s="52"/>
      <c r="J43" s="53"/>
      <c r="K43" s="52"/>
      <c r="L43" s="54"/>
      <c r="M43" s="81"/>
    </row>
    <row r="44" spans="1:17" ht="30" customHeight="1" x14ac:dyDescent="0.15">
      <c r="A44" s="77">
        <v>6</v>
      </c>
      <c r="B44" s="52"/>
      <c r="C44" s="53"/>
      <c r="D44" s="52"/>
      <c r="E44" s="54"/>
      <c r="F44" s="81"/>
      <c r="H44" s="77">
        <v>6</v>
      </c>
      <c r="I44" s="52"/>
      <c r="J44" s="53"/>
      <c r="K44" s="52"/>
      <c r="L44" s="54"/>
      <c r="M44" s="81"/>
    </row>
    <row r="45" spans="1:17" ht="30" customHeight="1" x14ac:dyDescent="0.15">
      <c r="A45" s="77">
        <v>7</v>
      </c>
      <c r="B45" s="52"/>
      <c r="C45" s="53"/>
      <c r="D45" s="52"/>
      <c r="E45" s="54"/>
      <c r="F45" s="81"/>
      <c r="H45" s="77">
        <v>7</v>
      </c>
      <c r="I45" s="52"/>
      <c r="J45" s="53"/>
      <c r="K45" s="52"/>
      <c r="L45" s="54"/>
      <c r="M45" s="81"/>
    </row>
    <row r="46" spans="1:17" ht="30" customHeight="1" x14ac:dyDescent="0.15">
      <c r="A46" s="77">
        <v>8</v>
      </c>
      <c r="B46" s="52"/>
      <c r="C46" s="53"/>
      <c r="D46" s="52"/>
      <c r="E46" s="54"/>
      <c r="F46" s="81"/>
      <c r="H46" s="77">
        <v>8</v>
      </c>
      <c r="I46" s="52"/>
      <c r="J46" s="53"/>
      <c r="K46" s="52"/>
      <c r="L46" s="54"/>
      <c r="M46" s="81"/>
    </row>
    <row r="47" spans="1:17" s="75" customFormat="1" ht="30" customHeight="1" x14ac:dyDescent="0.15">
      <c r="A47" s="77">
        <v>9</v>
      </c>
      <c r="B47" s="52"/>
      <c r="C47" s="53"/>
      <c r="D47" s="52"/>
      <c r="E47" s="54"/>
      <c r="F47" s="81"/>
      <c r="H47" s="77">
        <v>9</v>
      </c>
      <c r="I47" s="52"/>
      <c r="J47" s="53"/>
      <c r="K47" s="52"/>
      <c r="L47" s="54"/>
      <c r="M47" s="81"/>
    </row>
    <row r="48" spans="1:17" ht="30" customHeight="1" x14ac:dyDescent="0.15">
      <c r="A48" s="77">
        <v>10</v>
      </c>
      <c r="B48" s="52"/>
      <c r="C48" s="53"/>
      <c r="D48" s="52"/>
      <c r="E48" s="54"/>
      <c r="F48" s="81"/>
      <c r="H48" s="77">
        <v>10</v>
      </c>
      <c r="I48" s="52"/>
      <c r="J48" s="53"/>
      <c r="K48" s="52"/>
      <c r="L48" s="54"/>
      <c r="M48" s="81"/>
    </row>
    <row r="49" spans="1:17" ht="30" customHeight="1" x14ac:dyDescent="0.15">
      <c r="A49" s="77">
        <v>11</v>
      </c>
      <c r="B49" s="52"/>
      <c r="C49" s="53"/>
      <c r="D49" s="52"/>
      <c r="E49" s="54"/>
      <c r="F49" s="81"/>
      <c r="H49" s="77">
        <v>11</v>
      </c>
      <c r="I49" s="52"/>
      <c r="J49" s="53"/>
      <c r="K49" s="52"/>
      <c r="L49" s="54"/>
      <c r="M49" s="81"/>
    </row>
    <row r="50" spans="1:17" ht="30" customHeight="1" x14ac:dyDescent="0.15">
      <c r="A50" s="77">
        <v>12</v>
      </c>
      <c r="B50" s="52"/>
      <c r="C50" s="53"/>
      <c r="D50" s="52"/>
      <c r="E50" s="54"/>
      <c r="F50" s="81"/>
      <c r="H50" s="77">
        <v>12</v>
      </c>
      <c r="I50" s="52"/>
      <c r="J50" s="53"/>
      <c r="K50" s="52"/>
      <c r="L50" s="54"/>
      <c r="M50" s="81"/>
    </row>
    <row r="51" spans="1:17" ht="30" customHeight="1" x14ac:dyDescent="0.15">
      <c r="A51" s="77">
        <v>13</v>
      </c>
      <c r="B51" s="52"/>
      <c r="C51" s="53"/>
      <c r="D51" s="52"/>
      <c r="E51" s="54"/>
      <c r="F51" s="81"/>
      <c r="H51" s="77">
        <v>13</v>
      </c>
      <c r="I51" s="52"/>
      <c r="J51" s="53"/>
      <c r="K51" s="52"/>
      <c r="L51" s="54"/>
      <c r="M51" s="81"/>
    </row>
    <row r="52" spans="1:17" ht="30" customHeight="1" x14ac:dyDescent="0.15">
      <c r="A52" s="77">
        <v>14</v>
      </c>
      <c r="B52" s="52"/>
      <c r="C52" s="53"/>
      <c r="D52" s="52"/>
      <c r="E52" s="54"/>
      <c r="F52" s="81"/>
      <c r="H52" s="77">
        <v>14</v>
      </c>
      <c r="I52" s="52"/>
      <c r="J52" s="53"/>
      <c r="K52" s="52"/>
      <c r="L52" s="54"/>
      <c r="M52" s="81"/>
    </row>
    <row r="53" spans="1:17" ht="29.85" customHeight="1" thickBot="1" x14ac:dyDescent="0.2">
      <c r="A53" s="78">
        <v>15</v>
      </c>
      <c r="B53" s="56"/>
      <c r="C53" s="57"/>
      <c r="D53" s="56"/>
      <c r="E53" s="58"/>
      <c r="F53" s="82"/>
      <c r="H53" s="78">
        <v>15</v>
      </c>
      <c r="I53" s="56"/>
      <c r="J53" s="57"/>
      <c r="K53" s="56"/>
      <c r="L53" s="58"/>
      <c r="M53" s="82"/>
    </row>
    <row r="54" spans="1:17" ht="10.35" customHeight="1" x14ac:dyDescent="0.15">
      <c r="J54" s="74"/>
    </row>
    <row r="55" spans="1:17" ht="20.100000000000001" customHeight="1" x14ac:dyDescent="0.15">
      <c r="A55" s="101" t="s">
        <v>66</v>
      </c>
      <c r="B55" s="101"/>
      <c r="C55" s="236"/>
      <c r="D55" s="236"/>
      <c r="E55" s="236"/>
      <c r="F55" s="236"/>
      <c r="H55" s="101" t="s">
        <v>66</v>
      </c>
      <c r="I55" s="101"/>
      <c r="J55" s="236"/>
      <c r="K55" s="236"/>
      <c r="L55" s="236"/>
      <c r="M55" s="236"/>
    </row>
    <row r="56" spans="1:17" s="75" customFormat="1" ht="30" customHeight="1" x14ac:dyDescent="0.15">
      <c r="A56" s="101" t="s">
        <v>71</v>
      </c>
      <c r="B56" s="101"/>
      <c r="C56" s="235"/>
      <c r="D56" s="235"/>
      <c r="E56" s="235"/>
      <c r="F56" s="235"/>
      <c r="H56" s="101" t="s">
        <v>71</v>
      </c>
      <c r="I56" s="101"/>
      <c r="J56" s="235"/>
      <c r="K56" s="235"/>
      <c r="L56" s="235"/>
      <c r="M56" s="235"/>
    </row>
    <row r="57" spans="1:17" s="75" customFormat="1" ht="10.35" customHeight="1" x14ac:dyDescent="0.15">
      <c r="A57" s="101"/>
      <c r="B57" s="101"/>
      <c r="C57" s="74"/>
      <c r="D57" s="74"/>
      <c r="E57" s="74"/>
      <c r="F57" s="74"/>
      <c r="H57" s="101"/>
      <c r="I57" s="101"/>
      <c r="J57" s="74"/>
      <c r="K57" s="74"/>
      <c r="L57" s="74"/>
      <c r="M57" s="74"/>
    </row>
    <row r="58" spans="1:17" ht="20.100000000000001" customHeight="1" x14ac:dyDescent="0.15">
      <c r="A58" s="101" t="s">
        <v>66</v>
      </c>
      <c r="B58" s="101"/>
      <c r="C58" s="236"/>
      <c r="D58" s="236"/>
      <c r="E58" s="236"/>
      <c r="F58" s="236"/>
      <c r="H58" s="101" t="s">
        <v>66</v>
      </c>
      <c r="I58" s="101"/>
      <c r="J58" s="236"/>
      <c r="K58" s="236"/>
      <c r="L58" s="236"/>
      <c r="M58" s="236"/>
    </row>
    <row r="59" spans="1:17" s="75" customFormat="1" ht="30" customHeight="1" x14ac:dyDescent="0.15">
      <c r="A59" s="103" t="s">
        <v>70</v>
      </c>
      <c r="B59" s="101"/>
      <c r="C59" s="235"/>
      <c r="D59" s="235"/>
      <c r="E59" s="235"/>
      <c r="F59" s="235"/>
      <c r="H59" s="103" t="s">
        <v>70</v>
      </c>
      <c r="I59" s="101"/>
      <c r="J59" s="235"/>
      <c r="K59" s="235"/>
      <c r="L59" s="235"/>
      <c r="M59" s="235"/>
    </row>
    <row r="60" spans="1:17" s="75" customFormat="1" ht="10.35" customHeight="1" x14ac:dyDescent="0.15">
      <c r="A60" s="103"/>
      <c r="B60" s="101"/>
      <c r="C60" s="74"/>
      <c r="D60" s="74"/>
      <c r="E60" s="74"/>
      <c r="F60" s="74"/>
      <c r="H60" s="103"/>
      <c r="I60" s="101"/>
      <c r="J60" s="74"/>
      <c r="K60" s="74"/>
      <c r="L60" s="74"/>
      <c r="M60" s="74"/>
    </row>
    <row r="61" spans="1:17" s="75" customFormat="1" ht="30" customHeight="1" x14ac:dyDescent="0.15">
      <c r="A61" s="74"/>
      <c r="B61" s="104" t="s">
        <v>16</v>
      </c>
      <c r="C61" s="102"/>
      <c r="D61" s="104" t="s">
        <v>73</v>
      </c>
      <c r="E61" s="102"/>
      <c r="F61" s="74"/>
      <c r="H61" s="74"/>
      <c r="I61" s="104" t="s">
        <v>16</v>
      </c>
      <c r="J61" s="102"/>
      <c r="K61" s="104" t="s">
        <v>73</v>
      </c>
      <c r="L61" s="102"/>
      <c r="M61" s="74"/>
      <c r="O61" s="74"/>
      <c r="P61" s="74"/>
      <c r="Q61" s="74"/>
    </row>
    <row r="62" spans="1:17" s="75" customFormat="1" ht="30" customHeight="1" thickBot="1" x14ac:dyDescent="0.2">
      <c r="A62" s="74"/>
      <c r="B62" s="104" t="s">
        <v>72</v>
      </c>
      <c r="C62" s="102"/>
      <c r="D62" s="74"/>
      <c r="E62" s="74"/>
      <c r="F62" s="74"/>
      <c r="H62" s="74"/>
      <c r="I62" s="104" t="s">
        <v>72</v>
      </c>
      <c r="J62" s="102"/>
      <c r="K62" s="74"/>
      <c r="L62" s="74"/>
      <c r="M62" s="74"/>
      <c r="O62" s="74"/>
      <c r="P62" s="74"/>
      <c r="Q62" s="74"/>
    </row>
    <row r="63" spans="1:17" ht="30" customHeight="1" thickBot="1" x14ac:dyDescent="0.2">
      <c r="A63" s="95" t="s">
        <v>47</v>
      </c>
      <c r="B63" s="96" t="s">
        <v>48</v>
      </c>
      <c r="C63" s="97" t="s">
        <v>49</v>
      </c>
      <c r="D63" s="96" t="s">
        <v>50</v>
      </c>
      <c r="E63" s="98" t="s">
        <v>51</v>
      </c>
      <c r="F63" s="99" t="s">
        <v>24</v>
      </c>
      <c r="H63" s="95" t="s">
        <v>47</v>
      </c>
      <c r="I63" s="96" t="s">
        <v>48</v>
      </c>
      <c r="J63" s="97" t="s">
        <v>49</v>
      </c>
      <c r="K63" s="96" t="s">
        <v>50</v>
      </c>
      <c r="L63" s="98" t="s">
        <v>51</v>
      </c>
      <c r="M63" s="99" t="s">
        <v>24</v>
      </c>
    </row>
    <row r="64" spans="1:17" ht="30" customHeight="1" x14ac:dyDescent="0.15">
      <c r="A64" s="76">
        <v>1</v>
      </c>
      <c r="B64" s="47"/>
      <c r="C64" s="48"/>
      <c r="D64" s="47"/>
      <c r="E64" s="49"/>
      <c r="F64" s="80"/>
      <c r="H64" s="76">
        <v>1</v>
      </c>
      <c r="I64" s="47"/>
      <c r="J64" s="48"/>
      <c r="K64" s="47"/>
      <c r="L64" s="49"/>
      <c r="M64" s="80"/>
    </row>
    <row r="65" spans="1:13" ht="30" customHeight="1" x14ac:dyDescent="0.15">
      <c r="A65" s="77">
        <v>2</v>
      </c>
      <c r="B65" s="52"/>
      <c r="C65" s="53"/>
      <c r="D65" s="52"/>
      <c r="E65" s="54"/>
      <c r="F65" s="81"/>
      <c r="H65" s="77">
        <v>2</v>
      </c>
      <c r="I65" s="52"/>
      <c r="J65" s="53"/>
      <c r="K65" s="52"/>
      <c r="L65" s="54"/>
      <c r="M65" s="81"/>
    </row>
    <row r="66" spans="1:13" ht="30" customHeight="1" x14ac:dyDescent="0.15">
      <c r="A66" s="77">
        <v>3</v>
      </c>
      <c r="B66" s="52"/>
      <c r="C66" s="53"/>
      <c r="D66" s="52"/>
      <c r="E66" s="54"/>
      <c r="F66" s="81"/>
      <c r="H66" s="77">
        <v>3</v>
      </c>
      <c r="I66" s="52"/>
      <c r="J66" s="53"/>
      <c r="K66" s="52"/>
      <c r="L66" s="54"/>
      <c r="M66" s="81"/>
    </row>
    <row r="67" spans="1:13" ht="30" customHeight="1" x14ac:dyDescent="0.15">
      <c r="A67" s="77">
        <v>4</v>
      </c>
      <c r="B67" s="52"/>
      <c r="C67" s="53"/>
      <c r="D67" s="52"/>
      <c r="E67" s="54"/>
      <c r="F67" s="81"/>
      <c r="H67" s="77">
        <v>4</v>
      </c>
      <c r="I67" s="52"/>
      <c r="J67" s="53"/>
      <c r="K67" s="52"/>
      <c r="L67" s="54"/>
      <c r="M67" s="81"/>
    </row>
    <row r="68" spans="1:13" ht="30" customHeight="1" x14ac:dyDescent="0.15">
      <c r="A68" s="77">
        <v>5</v>
      </c>
      <c r="B68" s="52"/>
      <c r="C68" s="53"/>
      <c r="D68" s="52"/>
      <c r="E68" s="54"/>
      <c r="F68" s="81"/>
      <c r="H68" s="77">
        <v>5</v>
      </c>
      <c r="I68" s="52"/>
      <c r="J68" s="53"/>
      <c r="K68" s="52"/>
      <c r="L68" s="54"/>
      <c r="M68" s="81"/>
    </row>
    <row r="69" spans="1:13" ht="30" customHeight="1" x14ac:dyDescent="0.15">
      <c r="A69" s="77">
        <v>6</v>
      </c>
      <c r="B69" s="52"/>
      <c r="C69" s="53"/>
      <c r="D69" s="52"/>
      <c r="E69" s="54"/>
      <c r="F69" s="81"/>
      <c r="H69" s="77">
        <v>6</v>
      </c>
      <c r="I69" s="52"/>
      <c r="J69" s="53"/>
      <c r="K69" s="52"/>
      <c r="L69" s="54"/>
      <c r="M69" s="81"/>
    </row>
    <row r="70" spans="1:13" ht="30" customHeight="1" x14ac:dyDescent="0.15">
      <c r="A70" s="77">
        <v>7</v>
      </c>
      <c r="B70" s="52"/>
      <c r="C70" s="53"/>
      <c r="D70" s="52"/>
      <c r="E70" s="54"/>
      <c r="F70" s="81"/>
      <c r="H70" s="77">
        <v>7</v>
      </c>
      <c r="I70" s="52"/>
      <c r="J70" s="53"/>
      <c r="K70" s="52"/>
      <c r="L70" s="54"/>
      <c r="M70" s="81"/>
    </row>
    <row r="71" spans="1:13" ht="30" customHeight="1" x14ac:dyDescent="0.15">
      <c r="A71" s="77">
        <v>8</v>
      </c>
      <c r="B71" s="52"/>
      <c r="C71" s="53"/>
      <c r="D71" s="52"/>
      <c r="E71" s="54"/>
      <c r="F71" s="81"/>
      <c r="H71" s="77">
        <v>8</v>
      </c>
      <c r="I71" s="52"/>
      <c r="J71" s="53"/>
      <c r="K71" s="52"/>
      <c r="L71" s="54"/>
      <c r="M71" s="81"/>
    </row>
    <row r="72" spans="1:13" s="75" customFormat="1" ht="30" customHeight="1" x14ac:dyDescent="0.15">
      <c r="A72" s="77">
        <v>9</v>
      </c>
      <c r="B72" s="52"/>
      <c r="C72" s="53"/>
      <c r="D72" s="52"/>
      <c r="E72" s="54"/>
      <c r="F72" s="81"/>
      <c r="H72" s="77">
        <v>9</v>
      </c>
      <c r="I72" s="52"/>
      <c r="J72" s="53"/>
      <c r="K72" s="52"/>
      <c r="L72" s="54"/>
      <c r="M72" s="81"/>
    </row>
    <row r="73" spans="1:13" ht="30" customHeight="1" x14ac:dyDescent="0.15">
      <c r="A73" s="77">
        <v>10</v>
      </c>
      <c r="B73" s="52"/>
      <c r="C73" s="53"/>
      <c r="D73" s="52"/>
      <c r="E73" s="54"/>
      <c r="F73" s="81"/>
      <c r="H73" s="77">
        <v>10</v>
      </c>
      <c r="I73" s="52"/>
      <c r="J73" s="53"/>
      <c r="K73" s="52"/>
      <c r="L73" s="54"/>
      <c r="M73" s="81"/>
    </row>
    <row r="74" spans="1:13" ht="30" customHeight="1" x14ac:dyDescent="0.15">
      <c r="A74" s="77">
        <v>11</v>
      </c>
      <c r="B74" s="52"/>
      <c r="C74" s="53"/>
      <c r="D74" s="52"/>
      <c r="E74" s="54"/>
      <c r="F74" s="81"/>
      <c r="H74" s="77">
        <v>11</v>
      </c>
      <c r="I74" s="52"/>
      <c r="J74" s="53"/>
      <c r="K74" s="52"/>
      <c r="L74" s="54"/>
      <c r="M74" s="81"/>
    </row>
    <row r="75" spans="1:13" ht="30" customHeight="1" x14ac:dyDescent="0.15">
      <c r="A75" s="77">
        <v>12</v>
      </c>
      <c r="B75" s="52"/>
      <c r="C75" s="53"/>
      <c r="D75" s="52"/>
      <c r="E75" s="54"/>
      <c r="F75" s="81"/>
      <c r="H75" s="77">
        <v>12</v>
      </c>
      <c r="I75" s="52"/>
      <c r="J75" s="53"/>
      <c r="K75" s="52"/>
      <c r="L75" s="54"/>
      <c r="M75" s="81"/>
    </row>
    <row r="76" spans="1:13" ht="30" customHeight="1" x14ac:dyDescent="0.15">
      <c r="A76" s="77">
        <v>13</v>
      </c>
      <c r="B76" s="52"/>
      <c r="C76" s="53"/>
      <c r="D76" s="52"/>
      <c r="E76" s="54"/>
      <c r="F76" s="81"/>
      <c r="H76" s="77">
        <v>13</v>
      </c>
      <c r="I76" s="52"/>
      <c r="J76" s="53"/>
      <c r="K76" s="52"/>
      <c r="L76" s="54"/>
      <c r="M76" s="81"/>
    </row>
    <row r="77" spans="1:13" ht="30" customHeight="1" x14ac:dyDescent="0.15">
      <c r="A77" s="77">
        <v>14</v>
      </c>
      <c r="B77" s="52"/>
      <c r="C77" s="53"/>
      <c r="D77" s="52"/>
      <c r="E77" s="54"/>
      <c r="F77" s="81"/>
      <c r="H77" s="77">
        <v>14</v>
      </c>
      <c r="I77" s="52"/>
      <c r="J77" s="53"/>
      <c r="K77" s="52"/>
      <c r="L77" s="54"/>
      <c r="M77" s="81"/>
    </row>
    <row r="78" spans="1:13" ht="30" customHeight="1" thickBot="1" x14ac:dyDescent="0.2">
      <c r="A78" s="78">
        <v>15</v>
      </c>
      <c r="B78" s="56"/>
      <c r="C78" s="57"/>
      <c r="D78" s="56"/>
      <c r="E78" s="58"/>
      <c r="F78" s="82"/>
      <c r="H78" s="78">
        <v>15</v>
      </c>
      <c r="I78" s="56"/>
      <c r="J78" s="57"/>
      <c r="K78" s="56"/>
      <c r="L78" s="58"/>
      <c r="M78" s="82"/>
    </row>
    <row r="79" spans="1:13" ht="30" customHeight="1" x14ac:dyDescent="0.15">
      <c r="A79" s="73"/>
      <c r="B79" s="73"/>
      <c r="C79" s="100"/>
      <c r="D79" s="100"/>
      <c r="E79" s="100"/>
      <c r="F79" s="100"/>
      <c r="J79" s="74"/>
    </row>
    <row r="80" spans="1:13" ht="20.100000000000001" customHeight="1" x14ac:dyDescent="0.15">
      <c r="A80" s="101" t="s">
        <v>66</v>
      </c>
      <c r="B80" s="101"/>
      <c r="C80" s="236"/>
      <c r="D80" s="236"/>
      <c r="E80" s="236"/>
      <c r="F80" s="236"/>
      <c r="H80" s="101" t="s">
        <v>66</v>
      </c>
      <c r="I80" s="101"/>
      <c r="J80" s="236"/>
      <c r="K80" s="236"/>
      <c r="L80" s="236"/>
      <c r="M80" s="236"/>
    </row>
    <row r="81" spans="1:17" s="75" customFormat="1" ht="30" customHeight="1" x14ac:dyDescent="0.15">
      <c r="A81" s="101" t="s">
        <v>71</v>
      </c>
      <c r="B81" s="101"/>
      <c r="C81" s="235"/>
      <c r="D81" s="235"/>
      <c r="E81" s="235"/>
      <c r="F81" s="235"/>
      <c r="H81" s="101" t="s">
        <v>71</v>
      </c>
      <c r="I81" s="101"/>
      <c r="J81" s="235"/>
      <c r="K81" s="235"/>
      <c r="L81" s="235"/>
      <c r="M81" s="235"/>
    </row>
    <row r="82" spans="1:17" s="75" customFormat="1" ht="10.35" customHeight="1" x14ac:dyDescent="0.15">
      <c r="A82" s="101"/>
      <c r="B82" s="101"/>
      <c r="C82" s="74"/>
      <c r="D82" s="74"/>
      <c r="E82" s="74"/>
      <c r="F82" s="74"/>
      <c r="H82" s="101"/>
      <c r="I82" s="101"/>
      <c r="J82" s="74"/>
      <c r="K82" s="74"/>
      <c r="L82" s="74"/>
      <c r="M82" s="74"/>
    </row>
    <row r="83" spans="1:17" ht="20.100000000000001" customHeight="1" x14ac:dyDescent="0.15">
      <c r="A83" s="101" t="s">
        <v>66</v>
      </c>
      <c r="B83" s="101"/>
      <c r="C83" s="236"/>
      <c r="D83" s="236"/>
      <c r="E83" s="236"/>
      <c r="F83" s="236"/>
      <c r="H83" s="101" t="s">
        <v>66</v>
      </c>
      <c r="I83" s="101"/>
      <c r="J83" s="236"/>
      <c r="K83" s="236"/>
      <c r="L83" s="236"/>
      <c r="M83" s="236"/>
    </row>
    <row r="84" spans="1:17" s="75" customFormat="1" ht="30" customHeight="1" x14ac:dyDescent="0.15">
      <c r="A84" s="103" t="s">
        <v>70</v>
      </c>
      <c r="B84" s="101"/>
      <c r="C84" s="235"/>
      <c r="D84" s="235"/>
      <c r="E84" s="235"/>
      <c r="F84" s="235"/>
      <c r="H84" s="103" t="s">
        <v>70</v>
      </c>
      <c r="I84" s="101"/>
      <c r="J84" s="235"/>
      <c r="K84" s="235"/>
      <c r="L84" s="235"/>
      <c r="M84" s="235"/>
    </row>
    <row r="85" spans="1:17" s="75" customFormat="1" ht="10.35" customHeight="1" x14ac:dyDescent="0.15">
      <c r="A85" s="103"/>
      <c r="B85" s="101"/>
      <c r="C85" s="74"/>
      <c r="D85" s="74"/>
      <c r="E85" s="74"/>
      <c r="F85" s="74"/>
      <c r="H85" s="103"/>
      <c r="I85" s="101"/>
      <c r="J85" s="74"/>
      <c r="K85" s="74"/>
      <c r="L85" s="74"/>
      <c r="M85" s="74"/>
    </row>
    <row r="86" spans="1:17" s="75" customFormat="1" ht="30" customHeight="1" x14ac:dyDescent="0.15">
      <c r="A86" s="74"/>
      <c r="B86" s="104" t="s">
        <v>16</v>
      </c>
      <c r="C86" s="102"/>
      <c r="D86" s="104" t="s">
        <v>73</v>
      </c>
      <c r="E86" s="102"/>
      <c r="F86" s="74"/>
      <c r="H86" s="74"/>
      <c r="I86" s="104" t="s">
        <v>16</v>
      </c>
      <c r="J86" s="102"/>
      <c r="K86" s="104" t="s">
        <v>73</v>
      </c>
      <c r="L86" s="102"/>
      <c r="M86" s="74"/>
      <c r="O86" s="74"/>
      <c r="P86" s="74"/>
      <c r="Q86" s="74"/>
    </row>
    <row r="87" spans="1:17" s="75" customFormat="1" ht="30" customHeight="1" thickBot="1" x14ac:dyDescent="0.2">
      <c r="A87" s="74"/>
      <c r="B87" s="104" t="s">
        <v>72</v>
      </c>
      <c r="C87" s="102"/>
      <c r="D87" s="74"/>
      <c r="E87" s="74"/>
      <c r="F87" s="74"/>
      <c r="H87" s="74"/>
      <c r="I87" s="104" t="s">
        <v>72</v>
      </c>
      <c r="J87" s="102"/>
      <c r="K87" s="74"/>
      <c r="L87" s="74"/>
      <c r="M87" s="74"/>
      <c r="O87" s="74"/>
      <c r="P87" s="74"/>
      <c r="Q87" s="74"/>
    </row>
    <row r="88" spans="1:17" ht="30" customHeight="1" thickBot="1" x14ac:dyDescent="0.2">
      <c r="A88" s="95" t="s">
        <v>47</v>
      </c>
      <c r="B88" s="96" t="s">
        <v>48</v>
      </c>
      <c r="C88" s="97" t="s">
        <v>49</v>
      </c>
      <c r="D88" s="96" t="s">
        <v>50</v>
      </c>
      <c r="E88" s="98" t="s">
        <v>51</v>
      </c>
      <c r="F88" s="99" t="s">
        <v>24</v>
      </c>
      <c r="H88" s="95" t="s">
        <v>47</v>
      </c>
      <c r="I88" s="96" t="s">
        <v>48</v>
      </c>
      <c r="J88" s="97" t="s">
        <v>49</v>
      </c>
      <c r="K88" s="96" t="s">
        <v>50</v>
      </c>
      <c r="L88" s="98" t="s">
        <v>51</v>
      </c>
      <c r="M88" s="99" t="s">
        <v>24</v>
      </c>
    </row>
    <row r="89" spans="1:17" ht="30" customHeight="1" x14ac:dyDescent="0.15">
      <c r="A89" s="76">
        <v>1</v>
      </c>
      <c r="B89" s="47"/>
      <c r="C89" s="48"/>
      <c r="D89" s="47"/>
      <c r="E89" s="49"/>
      <c r="F89" s="80"/>
      <c r="H89" s="76">
        <v>1</v>
      </c>
      <c r="I89" s="47"/>
      <c r="J89" s="48"/>
      <c r="K89" s="47"/>
      <c r="L89" s="49"/>
      <c r="M89" s="80"/>
    </row>
    <row r="90" spans="1:17" ht="30" customHeight="1" x14ac:dyDescent="0.15">
      <c r="A90" s="77">
        <v>2</v>
      </c>
      <c r="B90" s="52"/>
      <c r="C90" s="53"/>
      <c r="D90" s="52"/>
      <c r="E90" s="54"/>
      <c r="F90" s="81"/>
      <c r="H90" s="77">
        <v>2</v>
      </c>
      <c r="I90" s="52"/>
      <c r="J90" s="53"/>
      <c r="K90" s="52"/>
      <c r="L90" s="54"/>
      <c r="M90" s="81"/>
    </row>
    <row r="91" spans="1:17" ht="30" customHeight="1" x14ac:dyDescent="0.15">
      <c r="A91" s="77">
        <v>3</v>
      </c>
      <c r="B91" s="52"/>
      <c r="C91" s="53"/>
      <c r="D91" s="52"/>
      <c r="E91" s="54"/>
      <c r="F91" s="81"/>
      <c r="H91" s="77">
        <v>3</v>
      </c>
      <c r="I91" s="52"/>
      <c r="J91" s="53"/>
      <c r="K91" s="52"/>
      <c r="L91" s="54"/>
      <c r="M91" s="81"/>
    </row>
    <row r="92" spans="1:17" ht="30" customHeight="1" x14ac:dyDescent="0.15">
      <c r="A92" s="77">
        <v>4</v>
      </c>
      <c r="B92" s="52"/>
      <c r="C92" s="53"/>
      <c r="D92" s="52"/>
      <c r="E92" s="54"/>
      <c r="F92" s="81"/>
      <c r="H92" s="77">
        <v>4</v>
      </c>
      <c r="I92" s="52"/>
      <c r="J92" s="53"/>
      <c r="K92" s="52"/>
      <c r="L92" s="54"/>
      <c r="M92" s="81"/>
    </row>
    <row r="93" spans="1:17" ht="30" customHeight="1" x14ac:dyDescent="0.15">
      <c r="A93" s="77">
        <v>5</v>
      </c>
      <c r="B93" s="52"/>
      <c r="C93" s="53"/>
      <c r="D93" s="52"/>
      <c r="E93" s="54"/>
      <c r="F93" s="81"/>
      <c r="H93" s="77">
        <v>5</v>
      </c>
      <c r="I93" s="52"/>
      <c r="J93" s="53"/>
      <c r="K93" s="52"/>
      <c r="L93" s="54"/>
      <c r="M93" s="81"/>
    </row>
    <row r="94" spans="1:17" ht="30" customHeight="1" x14ac:dyDescent="0.15">
      <c r="A94" s="77">
        <v>6</v>
      </c>
      <c r="B94" s="52"/>
      <c r="C94" s="53"/>
      <c r="D94" s="52"/>
      <c r="E94" s="54"/>
      <c r="F94" s="81"/>
      <c r="H94" s="77">
        <v>6</v>
      </c>
      <c r="I94" s="52"/>
      <c r="J94" s="53"/>
      <c r="K94" s="52"/>
      <c r="L94" s="54"/>
      <c r="M94" s="81"/>
    </row>
    <row r="95" spans="1:17" ht="30" customHeight="1" x14ac:dyDescent="0.15">
      <c r="A95" s="77">
        <v>7</v>
      </c>
      <c r="B95" s="52"/>
      <c r="C95" s="53"/>
      <c r="D95" s="52"/>
      <c r="E95" s="54"/>
      <c r="F95" s="81"/>
      <c r="H95" s="77">
        <v>7</v>
      </c>
      <c r="I95" s="52"/>
      <c r="J95" s="53"/>
      <c r="K95" s="52"/>
      <c r="L95" s="54"/>
      <c r="M95" s="81"/>
    </row>
    <row r="96" spans="1:17" ht="30" customHeight="1" x14ac:dyDescent="0.15">
      <c r="A96" s="77">
        <v>8</v>
      </c>
      <c r="B96" s="52"/>
      <c r="C96" s="53"/>
      <c r="D96" s="52"/>
      <c r="E96" s="54"/>
      <c r="F96" s="81"/>
      <c r="H96" s="77">
        <v>8</v>
      </c>
      <c r="I96" s="52"/>
      <c r="J96" s="53"/>
      <c r="K96" s="52"/>
      <c r="L96" s="54"/>
      <c r="M96" s="81"/>
    </row>
    <row r="97" spans="1:13" s="75" customFormat="1" ht="30" customHeight="1" x14ac:dyDescent="0.15">
      <c r="A97" s="77">
        <v>9</v>
      </c>
      <c r="B97" s="52"/>
      <c r="C97" s="53"/>
      <c r="D97" s="52"/>
      <c r="E97" s="54"/>
      <c r="F97" s="81"/>
      <c r="H97" s="77">
        <v>9</v>
      </c>
      <c r="I97" s="52"/>
      <c r="J97" s="53"/>
      <c r="K97" s="52"/>
      <c r="L97" s="54"/>
      <c r="M97" s="81"/>
    </row>
    <row r="98" spans="1:13" ht="30" customHeight="1" x14ac:dyDescent="0.15">
      <c r="A98" s="77">
        <v>10</v>
      </c>
      <c r="B98" s="52"/>
      <c r="C98" s="53"/>
      <c r="D98" s="52"/>
      <c r="E98" s="54"/>
      <c r="F98" s="81"/>
      <c r="H98" s="77">
        <v>10</v>
      </c>
      <c r="I98" s="52"/>
      <c r="J98" s="53"/>
      <c r="K98" s="52"/>
      <c r="L98" s="54"/>
      <c r="M98" s="81"/>
    </row>
    <row r="99" spans="1:13" ht="30" customHeight="1" x14ac:dyDescent="0.15">
      <c r="A99" s="77">
        <v>11</v>
      </c>
      <c r="B99" s="52"/>
      <c r="C99" s="53"/>
      <c r="D99" s="52"/>
      <c r="E99" s="54"/>
      <c r="F99" s="81"/>
      <c r="H99" s="77">
        <v>11</v>
      </c>
      <c r="I99" s="52"/>
      <c r="J99" s="53"/>
      <c r="K99" s="52"/>
      <c r="L99" s="54"/>
      <c r="M99" s="81"/>
    </row>
    <row r="100" spans="1:13" ht="30" customHeight="1" x14ac:dyDescent="0.15">
      <c r="A100" s="77">
        <v>12</v>
      </c>
      <c r="B100" s="52"/>
      <c r="C100" s="53"/>
      <c r="D100" s="52"/>
      <c r="E100" s="54"/>
      <c r="F100" s="81"/>
      <c r="H100" s="77">
        <v>12</v>
      </c>
      <c r="I100" s="52"/>
      <c r="J100" s="53"/>
      <c r="K100" s="52"/>
      <c r="L100" s="54"/>
      <c r="M100" s="81"/>
    </row>
    <row r="101" spans="1:13" ht="30" customHeight="1" x14ac:dyDescent="0.15">
      <c r="A101" s="77">
        <v>13</v>
      </c>
      <c r="B101" s="52"/>
      <c r="C101" s="53"/>
      <c r="D101" s="52"/>
      <c r="E101" s="54"/>
      <c r="F101" s="81"/>
      <c r="H101" s="77">
        <v>13</v>
      </c>
      <c r="I101" s="52"/>
      <c r="J101" s="53"/>
      <c r="K101" s="52"/>
      <c r="L101" s="54"/>
      <c r="M101" s="81"/>
    </row>
    <row r="102" spans="1:13" ht="30" customHeight="1" x14ac:dyDescent="0.15">
      <c r="A102" s="77">
        <v>14</v>
      </c>
      <c r="B102" s="52"/>
      <c r="C102" s="53"/>
      <c r="D102" s="52"/>
      <c r="E102" s="54"/>
      <c r="F102" s="81"/>
      <c r="H102" s="77">
        <v>14</v>
      </c>
      <c r="I102" s="52"/>
      <c r="J102" s="53"/>
      <c r="K102" s="52"/>
      <c r="L102" s="54"/>
      <c r="M102" s="81"/>
    </row>
    <row r="103" spans="1:13" ht="29.85" customHeight="1" thickBot="1" x14ac:dyDescent="0.2">
      <c r="A103" s="78">
        <v>15</v>
      </c>
      <c r="B103" s="56"/>
      <c r="C103" s="57"/>
      <c r="D103" s="56"/>
      <c r="E103" s="58"/>
      <c r="F103" s="82"/>
      <c r="H103" s="78">
        <v>15</v>
      </c>
      <c r="I103" s="56"/>
      <c r="J103" s="57"/>
      <c r="K103" s="56"/>
      <c r="L103" s="58"/>
      <c r="M103" s="82"/>
    </row>
    <row r="104" spans="1:13" ht="10.35" customHeight="1" x14ac:dyDescent="0.15">
      <c r="J104" s="74"/>
    </row>
  </sheetData>
  <sheetProtection sheet="1" objects="1" scenarios="1"/>
  <dataConsolidate/>
  <mergeCells count="33">
    <mergeCell ref="C3:M3"/>
    <mergeCell ref="C80:F80"/>
    <mergeCell ref="J80:M80"/>
    <mergeCell ref="C81:F81"/>
    <mergeCell ref="J81:M81"/>
    <mergeCell ref="C56:F56"/>
    <mergeCell ref="C55:F55"/>
    <mergeCell ref="C59:F59"/>
    <mergeCell ref="C58:F58"/>
    <mergeCell ref="J55:M55"/>
    <mergeCell ref="J56:M56"/>
    <mergeCell ref="J58:M58"/>
    <mergeCell ref="J59:M59"/>
    <mergeCell ref="C33:F33"/>
    <mergeCell ref="J33:M33"/>
    <mergeCell ref="C34:F34"/>
    <mergeCell ref="C9:F9"/>
    <mergeCell ref="J9:M9"/>
    <mergeCell ref="C30:F30"/>
    <mergeCell ref="J30:M30"/>
    <mergeCell ref="C31:F31"/>
    <mergeCell ref="J31:M31"/>
    <mergeCell ref="C5:F5"/>
    <mergeCell ref="J5:M5"/>
    <mergeCell ref="C6:F6"/>
    <mergeCell ref="J6:M6"/>
    <mergeCell ref="C8:F8"/>
    <mergeCell ref="J8:M8"/>
    <mergeCell ref="J34:M34"/>
    <mergeCell ref="C83:F83"/>
    <mergeCell ref="J83:M83"/>
    <mergeCell ref="C84:F84"/>
    <mergeCell ref="J84:M84"/>
  </mergeCells>
  <phoneticPr fontId="1"/>
  <dataValidations count="4">
    <dataValidation imeMode="hiragana" allowBlank="1" showInputMessage="1" showErrorMessage="1" sqref="D64:F78 K64:M78 D89:F103 K89:M103 D14:F28 K14:M28 D39:F53 K39:M53" xr:uid="{00000000-0002-0000-0200-000000000000}"/>
    <dataValidation type="list" imeMode="disabled" allowBlank="1" showInputMessage="1" showErrorMessage="1" errorTitle="リストから選択して下さい" sqref="C61 J61 C86 J86 C11 J11 C36 J36" xr:uid="{00000000-0002-0000-0200-000001000000}">
      <formula1>$O$1:$O$2</formula1>
    </dataValidation>
    <dataValidation type="list" imeMode="disabled" allowBlank="1" showInputMessage="1" showErrorMessage="1" errorTitle="リストから選択して下さい" sqref="E61 L61 E86 L86 E11 L11 E36 L36" xr:uid="{00000000-0002-0000-0200-000002000000}">
      <formula1>$P$1:$P$3</formula1>
    </dataValidation>
    <dataValidation type="list" imeMode="disabled" allowBlank="1" showInputMessage="1" showErrorMessage="1" errorTitle="リストから選択して下さい" sqref="C62 J62 C87 J87 C12 J12 C37 J37" xr:uid="{00000000-0002-0000-0200-000003000000}">
      <formula1>$Q$1:$Q$2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1" fitToHeight="2" orientation="portrait" r:id="rId1"/>
  <headerFooter>
    <oddHeader>&amp;R&amp;D</oddHeader>
    <oddFooter>&amp;C&amp;P</oddFooter>
  </headerFooter>
  <rowBreaks count="1" manualBreakCount="1">
    <brk id="5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12"/>
  <sheetViews>
    <sheetView zoomScaleNormal="100" workbookViewId="0">
      <selection activeCell="B6" sqref="B6"/>
    </sheetView>
  </sheetViews>
  <sheetFormatPr defaultColWidth="0" defaultRowHeight="13.5" zeroHeight="1" x14ac:dyDescent="0.15"/>
  <cols>
    <col min="1" max="1" width="7.625" style="123" customWidth="1"/>
    <col min="2" max="7" width="15.5" style="136" customWidth="1"/>
    <col min="8" max="8" width="15.5" style="137" customWidth="1"/>
    <col min="9" max="12" width="4.625" style="136" customWidth="1"/>
    <col min="13" max="14" width="25.625" style="136" customWidth="1"/>
    <col min="15" max="15" width="0.125" style="121" customWidth="1"/>
    <col min="16" max="17" width="8.5" style="121" hidden="1" customWidth="1"/>
    <col min="18" max="18" width="7.625" style="122" hidden="1" customWidth="1"/>
    <col min="19" max="16384" width="7.625" style="121" hidden="1"/>
  </cols>
  <sheetData>
    <row r="1" spans="1:18" ht="42" customHeight="1" x14ac:dyDescent="0.15">
      <c r="A1" s="120" t="s">
        <v>161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P1" s="121" t="s">
        <v>17</v>
      </c>
      <c r="Q1" s="121" t="s">
        <v>84</v>
      </c>
    </row>
    <row r="2" spans="1:18" ht="42" customHeight="1" x14ac:dyDescent="0.15">
      <c r="A2" s="120" t="s">
        <v>91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P2" s="121" t="s">
        <v>7</v>
      </c>
      <c r="Q2" s="121" t="s">
        <v>85</v>
      </c>
    </row>
    <row r="3" spans="1:18" ht="42" customHeight="1" x14ac:dyDescent="0.15">
      <c r="A3" s="120" t="s">
        <v>58</v>
      </c>
      <c r="B3" s="120"/>
      <c r="C3" s="238" t="str">
        <f>申込書!B5&amp;申込書!B6</f>
        <v/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8" s="123" customFormat="1" ht="20.100000000000001" customHeight="1" thickBo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Q4" s="121"/>
      <c r="R4" s="122"/>
    </row>
    <row r="5" spans="1:18" ht="39.950000000000003" customHeight="1" thickBot="1" x14ac:dyDescent="0.2">
      <c r="A5" s="124" t="s">
        <v>47</v>
      </c>
      <c r="B5" s="125" t="s">
        <v>79</v>
      </c>
      <c r="C5" s="126" t="s">
        <v>89</v>
      </c>
      <c r="D5" s="125" t="s">
        <v>80</v>
      </c>
      <c r="E5" s="127" t="s">
        <v>90</v>
      </c>
      <c r="F5" s="128" t="s">
        <v>81</v>
      </c>
      <c r="G5" s="128" t="s">
        <v>4</v>
      </c>
      <c r="H5" s="129" t="s">
        <v>30</v>
      </c>
      <c r="I5" s="139" t="s">
        <v>86</v>
      </c>
      <c r="J5" s="140"/>
      <c r="K5" s="140"/>
      <c r="L5" s="140"/>
      <c r="M5" s="130" t="s">
        <v>57</v>
      </c>
      <c r="N5" s="131" t="s">
        <v>59</v>
      </c>
      <c r="R5" s="121"/>
    </row>
    <row r="6" spans="1:18" ht="35.1" customHeight="1" x14ac:dyDescent="0.15">
      <c r="A6" s="132">
        <v>1</v>
      </c>
      <c r="B6" s="47"/>
      <c r="C6" s="48"/>
      <c r="D6" s="47"/>
      <c r="E6" s="49"/>
      <c r="F6" s="80"/>
      <c r="G6" s="92"/>
      <c r="H6" s="50"/>
      <c r="I6" s="141"/>
      <c r="J6" s="138" t="s">
        <v>87</v>
      </c>
      <c r="K6" s="142"/>
      <c r="L6" s="138" t="s">
        <v>88</v>
      </c>
      <c r="M6" s="85"/>
      <c r="N6" s="89"/>
      <c r="R6" s="121"/>
    </row>
    <row r="7" spans="1:18" ht="35.1" customHeight="1" x14ac:dyDescent="0.15">
      <c r="A7" s="133">
        <v>2</v>
      </c>
      <c r="B7" s="52"/>
      <c r="C7" s="53"/>
      <c r="D7" s="52"/>
      <c r="E7" s="54"/>
      <c r="F7" s="81"/>
      <c r="G7" s="92"/>
      <c r="H7" s="50"/>
      <c r="I7" s="141"/>
      <c r="J7" s="138" t="s">
        <v>87</v>
      </c>
      <c r="K7" s="142"/>
      <c r="L7" s="138" t="s">
        <v>88</v>
      </c>
      <c r="M7" s="86"/>
      <c r="N7" s="90"/>
    </row>
    <row r="8" spans="1:18" ht="35.1" customHeight="1" x14ac:dyDescent="0.15">
      <c r="A8" s="133">
        <v>3</v>
      </c>
      <c r="B8" s="52"/>
      <c r="C8" s="53"/>
      <c r="D8" s="52"/>
      <c r="E8" s="54"/>
      <c r="F8" s="81"/>
      <c r="G8" s="92"/>
      <c r="H8" s="50"/>
      <c r="I8" s="141"/>
      <c r="J8" s="138" t="s">
        <v>87</v>
      </c>
      <c r="K8" s="142"/>
      <c r="L8" s="138" t="s">
        <v>88</v>
      </c>
      <c r="M8" s="86"/>
      <c r="N8" s="90"/>
    </row>
    <row r="9" spans="1:18" ht="35.1" customHeight="1" x14ac:dyDescent="0.15">
      <c r="A9" s="133">
        <v>4</v>
      </c>
      <c r="B9" s="52"/>
      <c r="C9" s="53"/>
      <c r="D9" s="52"/>
      <c r="E9" s="54"/>
      <c r="F9" s="81"/>
      <c r="G9" s="92"/>
      <c r="H9" s="50"/>
      <c r="I9" s="141"/>
      <c r="J9" s="138" t="s">
        <v>87</v>
      </c>
      <c r="K9" s="142"/>
      <c r="L9" s="138" t="s">
        <v>88</v>
      </c>
      <c r="M9" s="86"/>
      <c r="N9" s="90"/>
    </row>
    <row r="10" spans="1:18" ht="35.1" customHeight="1" x14ac:dyDescent="0.15">
      <c r="A10" s="133">
        <v>5</v>
      </c>
      <c r="B10" s="52"/>
      <c r="C10" s="53"/>
      <c r="D10" s="52"/>
      <c r="E10" s="54"/>
      <c r="F10" s="81"/>
      <c r="G10" s="92"/>
      <c r="H10" s="50"/>
      <c r="I10" s="141"/>
      <c r="J10" s="138" t="s">
        <v>87</v>
      </c>
      <c r="K10" s="142"/>
      <c r="L10" s="138" t="s">
        <v>88</v>
      </c>
      <c r="M10" s="86"/>
      <c r="N10" s="90"/>
    </row>
    <row r="11" spans="1:18" ht="35.1" customHeight="1" x14ac:dyDescent="0.15">
      <c r="A11" s="133">
        <v>6</v>
      </c>
      <c r="B11" s="52"/>
      <c r="C11" s="53"/>
      <c r="D11" s="52"/>
      <c r="E11" s="54"/>
      <c r="F11" s="81"/>
      <c r="G11" s="92"/>
      <c r="H11" s="50"/>
      <c r="I11" s="141"/>
      <c r="J11" s="138" t="s">
        <v>87</v>
      </c>
      <c r="K11" s="142"/>
      <c r="L11" s="138" t="s">
        <v>88</v>
      </c>
      <c r="M11" s="86"/>
      <c r="N11" s="90"/>
    </row>
    <row r="12" spans="1:18" ht="35.1" customHeight="1" x14ac:dyDescent="0.15">
      <c r="A12" s="133">
        <v>7</v>
      </c>
      <c r="B12" s="52"/>
      <c r="C12" s="53"/>
      <c r="D12" s="52"/>
      <c r="E12" s="54"/>
      <c r="F12" s="81"/>
      <c r="G12" s="92"/>
      <c r="H12" s="50"/>
      <c r="I12" s="141"/>
      <c r="J12" s="138" t="s">
        <v>87</v>
      </c>
      <c r="K12" s="142"/>
      <c r="L12" s="138" t="s">
        <v>88</v>
      </c>
      <c r="M12" s="86"/>
      <c r="N12" s="90"/>
    </row>
    <row r="13" spans="1:18" ht="35.1" customHeight="1" x14ac:dyDescent="0.15">
      <c r="A13" s="133">
        <v>8</v>
      </c>
      <c r="B13" s="52"/>
      <c r="C13" s="53"/>
      <c r="D13" s="52"/>
      <c r="E13" s="54"/>
      <c r="F13" s="81"/>
      <c r="G13" s="92"/>
      <c r="H13" s="50"/>
      <c r="I13" s="141"/>
      <c r="J13" s="138" t="s">
        <v>87</v>
      </c>
      <c r="K13" s="142"/>
      <c r="L13" s="138" t="s">
        <v>88</v>
      </c>
      <c r="M13" s="86"/>
      <c r="N13" s="90"/>
    </row>
    <row r="14" spans="1:18" s="123" customFormat="1" ht="35.1" customHeight="1" x14ac:dyDescent="0.15">
      <c r="A14" s="133">
        <v>9</v>
      </c>
      <c r="B14" s="52"/>
      <c r="C14" s="53"/>
      <c r="D14" s="52"/>
      <c r="E14" s="54"/>
      <c r="F14" s="81"/>
      <c r="G14" s="92"/>
      <c r="H14" s="50"/>
      <c r="I14" s="141"/>
      <c r="J14" s="138" t="s">
        <v>87</v>
      </c>
      <c r="K14" s="142"/>
      <c r="L14" s="138" t="s">
        <v>88</v>
      </c>
      <c r="M14" s="86"/>
      <c r="N14" s="90"/>
      <c r="Q14" s="121"/>
      <c r="R14" s="134"/>
    </row>
    <row r="15" spans="1:18" ht="35.1" customHeight="1" x14ac:dyDescent="0.15">
      <c r="A15" s="133">
        <v>10</v>
      </c>
      <c r="B15" s="52"/>
      <c r="C15" s="53"/>
      <c r="D15" s="52"/>
      <c r="E15" s="54"/>
      <c r="F15" s="81"/>
      <c r="G15" s="92"/>
      <c r="H15" s="50"/>
      <c r="I15" s="141"/>
      <c r="J15" s="138" t="s">
        <v>87</v>
      </c>
      <c r="K15" s="142"/>
      <c r="L15" s="138" t="s">
        <v>88</v>
      </c>
      <c r="M15" s="86"/>
      <c r="N15" s="90"/>
    </row>
    <row r="16" spans="1:18" ht="35.1" customHeight="1" x14ac:dyDescent="0.15">
      <c r="A16" s="133">
        <v>11</v>
      </c>
      <c r="B16" s="52"/>
      <c r="C16" s="53"/>
      <c r="D16" s="52"/>
      <c r="E16" s="54"/>
      <c r="F16" s="81"/>
      <c r="G16" s="92"/>
      <c r="H16" s="50"/>
      <c r="I16" s="141"/>
      <c r="J16" s="138" t="s">
        <v>87</v>
      </c>
      <c r="K16" s="142"/>
      <c r="L16" s="138" t="s">
        <v>88</v>
      </c>
      <c r="M16" s="86"/>
      <c r="N16" s="90"/>
    </row>
    <row r="17" spans="1:14" ht="35.1" customHeight="1" x14ac:dyDescent="0.15">
      <c r="A17" s="133">
        <v>12</v>
      </c>
      <c r="B17" s="52"/>
      <c r="C17" s="53"/>
      <c r="D17" s="52"/>
      <c r="E17" s="54"/>
      <c r="F17" s="81"/>
      <c r="G17" s="92"/>
      <c r="H17" s="50"/>
      <c r="I17" s="141"/>
      <c r="J17" s="138" t="s">
        <v>87</v>
      </c>
      <c r="K17" s="142"/>
      <c r="L17" s="138" t="s">
        <v>88</v>
      </c>
      <c r="M17" s="86"/>
      <c r="N17" s="90"/>
    </row>
    <row r="18" spans="1:14" ht="35.1" customHeight="1" x14ac:dyDescent="0.15">
      <c r="A18" s="133">
        <v>13</v>
      </c>
      <c r="B18" s="52"/>
      <c r="C18" s="53"/>
      <c r="D18" s="52"/>
      <c r="E18" s="54"/>
      <c r="F18" s="81"/>
      <c r="G18" s="92"/>
      <c r="H18" s="50"/>
      <c r="I18" s="141"/>
      <c r="J18" s="138" t="s">
        <v>87</v>
      </c>
      <c r="K18" s="142"/>
      <c r="L18" s="138" t="s">
        <v>88</v>
      </c>
      <c r="M18" s="86"/>
      <c r="N18" s="90"/>
    </row>
    <row r="19" spans="1:14" ht="35.1" customHeight="1" x14ac:dyDescent="0.15">
      <c r="A19" s="133">
        <v>14</v>
      </c>
      <c r="B19" s="52"/>
      <c r="C19" s="53"/>
      <c r="D19" s="52"/>
      <c r="E19" s="54"/>
      <c r="F19" s="81"/>
      <c r="G19" s="92"/>
      <c r="H19" s="50"/>
      <c r="I19" s="141"/>
      <c r="J19" s="138" t="s">
        <v>87</v>
      </c>
      <c r="K19" s="142"/>
      <c r="L19" s="138" t="s">
        <v>88</v>
      </c>
      <c r="M19" s="86"/>
      <c r="N19" s="90"/>
    </row>
    <row r="20" spans="1:14" ht="35.1" customHeight="1" x14ac:dyDescent="0.15">
      <c r="A20" s="133">
        <v>15</v>
      </c>
      <c r="B20" s="52"/>
      <c r="C20" s="53"/>
      <c r="D20" s="52"/>
      <c r="E20" s="54"/>
      <c r="F20" s="81"/>
      <c r="G20" s="92"/>
      <c r="H20" s="50"/>
      <c r="I20" s="141"/>
      <c r="J20" s="138" t="s">
        <v>87</v>
      </c>
      <c r="K20" s="142"/>
      <c r="L20" s="138" t="s">
        <v>88</v>
      </c>
      <c r="M20" s="86"/>
      <c r="N20" s="90"/>
    </row>
    <row r="21" spans="1:14" ht="35.1" customHeight="1" x14ac:dyDescent="0.15">
      <c r="A21" s="133">
        <v>16</v>
      </c>
      <c r="B21" s="52"/>
      <c r="C21" s="53"/>
      <c r="D21" s="52"/>
      <c r="E21" s="54"/>
      <c r="F21" s="81"/>
      <c r="G21" s="92"/>
      <c r="H21" s="50"/>
      <c r="I21" s="141"/>
      <c r="J21" s="138" t="s">
        <v>87</v>
      </c>
      <c r="K21" s="142"/>
      <c r="L21" s="138" t="s">
        <v>88</v>
      </c>
      <c r="M21" s="86"/>
      <c r="N21" s="90"/>
    </row>
    <row r="22" spans="1:14" ht="35.1" customHeight="1" x14ac:dyDescent="0.15">
      <c r="A22" s="133">
        <v>17</v>
      </c>
      <c r="B22" s="52"/>
      <c r="C22" s="53"/>
      <c r="D22" s="52"/>
      <c r="E22" s="54"/>
      <c r="F22" s="81"/>
      <c r="G22" s="92"/>
      <c r="H22" s="50"/>
      <c r="I22" s="141"/>
      <c r="J22" s="138" t="s">
        <v>87</v>
      </c>
      <c r="K22" s="142"/>
      <c r="L22" s="138" t="s">
        <v>88</v>
      </c>
      <c r="M22" s="86"/>
      <c r="N22" s="90"/>
    </row>
    <row r="23" spans="1:14" ht="35.1" customHeight="1" x14ac:dyDescent="0.15">
      <c r="A23" s="133">
        <v>18</v>
      </c>
      <c r="B23" s="52"/>
      <c r="C23" s="53"/>
      <c r="D23" s="52"/>
      <c r="E23" s="54"/>
      <c r="F23" s="81"/>
      <c r="G23" s="92"/>
      <c r="H23" s="50"/>
      <c r="I23" s="141"/>
      <c r="J23" s="138" t="s">
        <v>87</v>
      </c>
      <c r="K23" s="142"/>
      <c r="L23" s="138" t="s">
        <v>88</v>
      </c>
      <c r="M23" s="86"/>
      <c r="N23" s="90"/>
    </row>
    <row r="24" spans="1:14" ht="35.1" customHeight="1" x14ac:dyDescent="0.15">
      <c r="A24" s="133">
        <v>19</v>
      </c>
      <c r="B24" s="52"/>
      <c r="C24" s="53"/>
      <c r="D24" s="52"/>
      <c r="E24" s="54"/>
      <c r="F24" s="81"/>
      <c r="G24" s="92"/>
      <c r="H24" s="50"/>
      <c r="I24" s="141"/>
      <c r="J24" s="138" t="s">
        <v>87</v>
      </c>
      <c r="K24" s="142"/>
      <c r="L24" s="138" t="s">
        <v>88</v>
      </c>
      <c r="M24" s="86"/>
      <c r="N24" s="90"/>
    </row>
    <row r="25" spans="1:14" ht="35.1" customHeight="1" x14ac:dyDescent="0.15">
      <c r="A25" s="133">
        <v>20</v>
      </c>
      <c r="B25" s="52"/>
      <c r="C25" s="53"/>
      <c r="D25" s="52"/>
      <c r="E25" s="54"/>
      <c r="F25" s="81"/>
      <c r="G25" s="92"/>
      <c r="H25" s="50"/>
      <c r="I25" s="141"/>
      <c r="J25" s="138" t="s">
        <v>87</v>
      </c>
      <c r="K25" s="142"/>
      <c r="L25" s="138" t="s">
        <v>88</v>
      </c>
      <c r="M25" s="86"/>
      <c r="N25" s="90"/>
    </row>
    <row r="26" spans="1:14" ht="35.1" customHeight="1" x14ac:dyDescent="0.15">
      <c r="A26" s="133">
        <v>21</v>
      </c>
      <c r="B26" s="52"/>
      <c r="C26" s="53"/>
      <c r="D26" s="52"/>
      <c r="E26" s="54"/>
      <c r="F26" s="81"/>
      <c r="G26" s="92"/>
      <c r="H26" s="50"/>
      <c r="I26" s="141"/>
      <c r="J26" s="138" t="s">
        <v>87</v>
      </c>
      <c r="K26" s="142"/>
      <c r="L26" s="138" t="s">
        <v>88</v>
      </c>
      <c r="M26" s="86"/>
      <c r="N26" s="90"/>
    </row>
    <row r="27" spans="1:14" ht="35.1" customHeight="1" x14ac:dyDescent="0.15">
      <c r="A27" s="133">
        <v>22</v>
      </c>
      <c r="B27" s="52"/>
      <c r="C27" s="53"/>
      <c r="D27" s="52"/>
      <c r="E27" s="54"/>
      <c r="F27" s="81"/>
      <c r="G27" s="92"/>
      <c r="H27" s="50"/>
      <c r="I27" s="141"/>
      <c r="J27" s="138" t="s">
        <v>87</v>
      </c>
      <c r="K27" s="142"/>
      <c r="L27" s="138" t="s">
        <v>88</v>
      </c>
      <c r="M27" s="86"/>
      <c r="N27" s="90"/>
    </row>
    <row r="28" spans="1:14" ht="35.1" customHeight="1" x14ac:dyDescent="0.15">
      <c r="A28" s="133">
        <v>23</v>
      </c>
      <c r="B28" s="52"/>
      <c r="C28" s="53"/>
      <c r="D28" s="52"/>
      <c r="E28" s="54"/>
      <c r="F28" s="81"/>
      <c r="G28" s="92"/>
      <c r="H28" s="50"/>
      <c r="I28" s="141"/>
      <c r="J28" s="138" t="s">
        <v>87</v>
      </c>
      <c r="K28" s="142"/>
      <c r="L28" s="138" t="s">
        <v>88</v>
      </c>
      <c r="M28" s="86"/>
      <c r="N28" s="90"/>
    </row>
    <row r="29" spans="1:14" ht="35.1" customHeight="1" x14ac:dyDescent="0.15">
      <c r="A29" s="133">
        <v>24</v>
      </c>
      <c r="B29" s="52"/>
      <c r="C29" s="53"/>
      <c r="D29" s="52"/>
      <c r="E29" s="54"/>
      <c r="F29" s="81"/>
      <c r="G29" s="92"/>
      <c r="H29" s="50"/>
      <c r="I29" s="141"/>
      <c r="J29" s="138" t="s">
        <v>87</v>
      </c>
      <c r="K29" s="142"/>
      <c r="L29" s="138" t="s">
        <v>88</v>
      </c>
      <c r="M29" s="86"/>
      <c r="N29" s="90"/>
    </row>
    <row r="30" spans="1:14" ht="35.1" customHeight="1" x14ac:dyDescent="0.15">
      <c r="A30" s="133">
        <v>25</v>
      </c>
      <c r="B30" s="52"/>
      <c r="C30" s="53"/>
      <c r="D30" s="52"/>
      <c r="E30" s="54"/>
      <c r="F30" s="81"/>
      <c r="G30" s="92"/>
      <c r="H30" s="50"/>
      <c r="I30" s="141"/>
      <c r="J30" s="138" t="s">
        <v>87</v>
      </c>
      <c r="K30" s="142"/>
      <c r="L30" s="138" t="s">
        <v>88</v>
      </c>
      <c r="M30" s="86"/>
      <c r="N30" s="90"/>
    </row>
    <row r="31" spans="1:14" ht="35.1" customHeight="1" x14ac:dyDescent="0.15">
      <c r="A31" s="133">
        <v>26</v>
      </c>
      <c r="B31" s="52"/>
      <c r="C31" s="53"/>
      <c r="D31" s="52"/>
      <c r="E31" s="54"/>
      <c r="F31" s="81"/>
      <c r="G31" s="92"/>
      <c r="H31" s="50"/>
      <c r="I31" s="141"/>
      <c r="J31" s="138" t="s">
        <v>87</v>
      </c>
      <c r="K31" s="142"/>
      <c r="L31" s="138" t="s">
        <v>88</v>
      </c>
      <c r="M31" s="86"/>
      <c r="N31" s="90"/>
    </row>
    <row r="32" spans="1:14" ht="35.1" customHeight="1" x14ac:dyDescent="0.15">
      <c r="A32" s="133">
        <v>27</v>
      </c>
      <c r="B32" s="52"/>
      <c r="C32" s="53"/>
      <c r="D32" s="52"/>
      <c r="E32" s="54"/>
      <c r="F32" s="81"/>
      <c r="G32" s="92"/>
      <c r="H32" s="50"/>
      <c r="I32" s="141"/>
      <c r="J32" s="138" t="s">
        <v>87</v>
      </c>
      <c r="K32" s="142"/>
      <c r="L32" s="138" t="s">
        <v>88</v>
      </c>
      <c r="M32" s="86"/>
      <c r="N32" s="90"/>
    </row>
    <row r="33" spans="1:14" ht="35.1" customHeight="1" x14ac:dyDescent="0.15">
      <c r="A33" s="133">
        <v>28</v>
      </c>
      <c r="B33" s="52"/>
      <c r="C33" s="53"/>
      <c r="D33" s="52"/>
      <c r="E33" s="54"/>
      <c r="F33" s="81"/>
      <c r="G33" s="92"/>
      <c r="H33" s="50"/>
      <c r="I33" s="141"/>
      <c r="J33" s="138" t="s">
        <v>87</v>
      </c>
      <c r="K33" s="142"/>
      <c r="L33" s="138" t="s">
        <v>88</v>
      </c>
      <c r="M33" s="86"/>
      <c r="N33" s="90"/>
    </row>
    <row r="34" spans="1:14" ht="35.1" customHeight="1" x14ac:dyDescent="0.15">
      <c r="A34" s="133">
        <v>29</v>
      </c>
      <c r="B34" s="52"/>
      <c r="C34" s="53"/>
      <c r="D34" s="52"/>
      <c r="E34" s="54"/>
      <c r="F34" s="81"/>
      <c r="G34" s="92"/>
      <c r="H34" s="50"/>
      <c r="I34" s="141"/>
      <c r="J34" s="138" t="s">
        <v>87</v>
      </c>
      <c r="K34" s="142"/>
      <c r="L34" s="138" t="s">
        <v>88</v>
      </c>
      <c r="M34" s="86"/>
      <c r="N34" s="90"/>
    </row>
    <row r="35" spans="1:14" ht="35.1" customHeight="1" x14ac:dyDescent="0.15">
      <c r="A35" s="133">
        <v>30</v>
      </c>
      <c r="B35" s="52"/>
      <c r="C35" s="53"/>
      <c r="D35" s="52"/>
      <c r="E35" s="54"/>
      <c r="F35" s="81"/>
      <c r="G35" s="92"/>
      <c r="H35" s="50"/>
      <c r="I35" s="141"/>
      <c r="J35" s="138" t="s">
        <v>87</v>
      </c>
      <c r="K35" s="142"/>
      <c r="L35" s="138" t="s">
        <v>88</v>
      </c>
      <c r="M35" s="86"/>
      <c r="N35" s="90"/>
    </row>
    <row r="36" spans="1:14" ht="35.1" customHeight="1" x14ac:dyDescent="0.15">
      <c r="A36" s="133">
        <v>31</v>
      </c>
      <c r="B36" s="52"/>
      <c r="C36" s="53"/>
      <c r="D36" s="52"/>
      <c r="E36" s="54"/>
      <c r="F36" s="81"/>
      <c r="G36" s="92"/>
      <c r="H36" s="50"/>
      <c r="I36" s="141"/>
      <c r="J36" s="138" t="s">
        <v>87</v>
      </c>
      <c r="K36" s="142"/>
      <c r="L36" s="138" t="s">
        <v>88</v>
      </c>
      <c r="M36" s="86"/>
      <c r="N36" s="90"/>
    </row>
    <row r="37" spans="1:14" ht="35.1" customHeight="1" x14ac:dyDescent="0.15">
      <c r="A37" s="133">
        <v>32</v>
      </c>
      <c r="B37" s="52"/>
      <c r="C37" s="53"/>
      <c r="D37" s="52"/>
      <c r="E37" s="54"/>
      <c r="F37" s="81"/>
      <c r="G37" s="92"/>
      <c r="H37" s="50"/>
      <c r="I37" s="141"/>
      <c r="J37" s="138" t="s">
        <v>87</v>
      </c>
      <c r="K37" s="142"/>
      <c r="L37" s="138" t="s">
        <v>88</v>
      </c>
      <c r="M37" s="86"/>
      <c r="N37" s="90"/>
    </row>
    <row r="38" spans="1:14" ht="35.1" customHeight="1" x14ac:dyDescent="0.15">
      <c r="A38" s="133">
        <v>33</v>
      </c>
      <c r="B38" s="52"/>
      <c r="C38" s="53"/>
      <c r="D38" s="52"/>
      <c r="E38" s="54"/>
      <c r="F38" s="81"/>
      <c r="G38" s="92"/>
      <c r="H38" s="50"/>
      <c r="I38" s="141"/>
      <c r="J38" s="138" t="s">
        <v>87</v>
      </c>
      <c r="K38" s="142"/>
      <c r="L38" s="138" t="s">
        <v>88</v>
      </c>
      <c r="M38" s="86"/>
      <c r="N38" s="90"/>
    </row>
    <row r="39" spans="1:14" ht="35.1" customHeight="1" x14ac:dyDescent="0.15">
      <c r="A39" s="133">
        <v>34</v>
      </c>
      <c r="B39" s="52"/>
      <c r="C39" s="53"/>
      <c r="D39" s="52"/>
      <c r="E39" s="54"/>
      <c r="F39" s="81"/>
      <c r="G39" s="92"/>
      <c r="H39" s="50"/>
      <c r="I39" s="141"/>
      <c r="J39" s="138" t="s">
        <v>87</v>
      </c>
      <c r="K39" s="142"/>
      <c r="L39" s="138" t="s">
        <v>88</v>
      </c>
      <c r="M39" s="86"/>
      <c r="N39" s="90"/>
    </row>
    <row r="40" spans="1:14" ht="35.1" customHeight="1" x14ac:dyDescent="0.15">
      <c r="A40" s="133">
        <v>35</v>
      </c>
      <c r="B40" s="52"/>
      <c r="C40" s="53"/>
      <c r="D40" s="52"/>
      <c r="E40" s="54"/>
      <c r="F40" s="81"/>
      <c r="G40" s="92"/>
      <c r="H40" s="50"/>
      <c r="I40" s="141"/>
      <c r="J40" s="138" t="s">
        <v>87</v>
      </c>
      <c r="K40" s="142"/>
      <c r="L40" s="138" t="s">
        <v>88</v>
      </c>
      <c r="M40" s="86"/>
      <c r="N40" s="90"/>
    </row>
    <row r="41" spans="1:14" ht="35.1" customHeight="1" x14ac:dyDescent="0.15">
      <c r="A41" s="133">
        <v>36</v>
      </c>
      <c r="B41" s="52"/>
      <c r="C41" s="53"/>
      <c r="D41" s="52"/>
      <c r="E41" s="54"/>
      <c r="F41" s="81"/>
      <c r="G41" s="92"/>
      <c r="H41" s="50"/>
      <c r="I41" s="141"/>
      <c r="J41" s="138" t="s">
        <v>87</v>
      </c>
      <c r="K41" s="142"/>
      <c r="L41" s="138" t="s">
        <v>88</v>
      </c>
      <c r="M41" s="86"/>
      <c r="N41" s="90"/>
    </row>
    <row r="42" spans="1:14" ht="35.1" customHeight="1" x14ac:dyDescent="0.15">
      <c r="A42" s="133">
        <v>37</v>
      </c>
      <c r="B42" s="52"/>
      <c r="C42" s="53"/>
      <c r="D42" s="52"/>
      <c r="E42" s="54"/>
      <c r="F42" s="81"/>
      <c r="G42" s="92"/>
      <c r="H42" s="50"/>
      <c r="I42" s="141"/>
      <c r="J42" s="138" t="s">
        <v>87</v>
      </c>
      <c r="K42" s="142"/>
      <c r="L42" s="138" t="s">
        <v>88</v>
      </c>
      <c r="M42" s="86"/>
      <c r="N42" s="90"/>
    </row>
    <row r="43" spans="1:14" ht="35.1" customHeight="1" x14ac:dyDescent="0.15">
      <c r="A43" s="133">
        <v>38</v>
      </c>
      <c r="B43" s="52"/>
      <c r="C43" s="53"/>
      <c r="D43" s="52"/>
      <c r="E43" s="54"/>
      <c r="F43" s="81"/>
      <c r="G43" s="92"/>
      <c r="H43" s="50"/>
      <c r="I43" s="141"/>
      <c r="J43" s="138" t="s">
        <v>87</v>
      </c>
      <c r="K43" s="142"/>
      <c r="L43" s="138" t="s">
        <v>88</v>
      </c>
      <c r="M43" s="86"/>
      <c r="N43" s="90"/>
    </row>
    <row r="44" spans="1:14" ht="35.1" customHeight="1" x14ac:dyDescent="0.15">
      <c r="A44" s="133">
        <v>39</v>
      </c>
      <c r="B44" s="52"/>
      <c r="C44" s="53"/>
      <c r="D44" s="52"/>
      <c r="E44" s="54"/>
      <c r="F44" s="81"/>
      <c r="G44" s="92"/>
      <c r="H44" s="50"/>
      <c r="I44" s="141"/>
      <c r="J44" s="138" t="s">
        <v>87</v>
      </c>
      <c r="K44" s="142"/>
      <c r="L44" s="138" t="s">
        <v>88</v>
      </c>
      <c r="M44" s="86"/>
      <c r="N44" s="90"/>
    </row>
    <row r="45" spans="1:14" ht="35.1" customHeight="1" x14ac:dyDescent="0.15">
      <c r="A45" s="133">
        <v>40</v>
      </c>
      <c r="B45" s="52"/>
      <c r="C45" s="53"/>
      <c r="D45" s="52"/>
      <c r="E45" s="54"/>
      <c r="F45" s="81"/>
      <c r="G45" s="92"/>
      <c r="H45" s="50"/>
      <c r="I45" s="141"/>
      <c r="J45" s="138" t="s">
        <v>87</v>
      </c>
      <c r="K45" s="142"/>
      <c r="L45" s="138" t="s">
        <v>88</v>
      </c>
      <c r="M45" s="86"/>
      <c r="N45" s="90"/>
    </row>
    <row r="46" spans="1:14" ht="35.1" customHeight="1" x14ac:dyDescent="0.15">
      <c r="A46" s="133">
        <v>41</v>
      </c>
      <c r="B46" s="52"/>
      <c r="C46" s="53"/>
      <c r="D46" s="52"/>
      <c r="E46" s="54"/>
      <c r="F46" s="81"/>
      <c r="G46" s="92"/>
      <c r="H46" s="50"/>
      <c r="I46" s="141"/>
      <c r="J46" s="138" t="s">
        <v>87</v>
      </c>
      <c r="K46" s="142"/>
      <c r="L46" s="138" t="s">
        <v>88</v>
      </c>
      <c r="M46" s="86"/>
      <c r="N46" s="90"/>
    </row>
    <row r="47" spans="1:14" ht="35.1" customHeight="1" x14ac:dyDescent="0.15">
      <c r="A47" s="133">
        <v>42</v>
      </c>
      <c r="B47" s="52"/>
      <c r="C47" s="53"/>
      <c r="D47" s="52"/>
      <c r="E47" s="54"/>
      <c r="F47" s="81"/>
      <c r="G47" s="92"/>
      <c r="H47" s="50"/>
      <c r="I47" s="141"/>
      <c r="J47" s="138" t="s">
        <v>87</v>
      </c>
      <c r="K47" s="142"/>
      <c r="L47" s="138" t="s">
        <v>88</v>
      </c>
      <c r="M47" s="86"/>
      <c r="N47" s="90"/>
    </row>
    <row r="48" spans="1:14" ht="35.1" customHeight="1" x14ac:dyDescent="0.15">
      <c r="A48" s="133">
        <v>43</v>
      </c>
      <c r="B48" s="52"/>
      <c r="C48" s="53"/>
      <c r="D48" s="52"/>
      <c r="E48" s="54"/>
      <c r="F48" s="81"/>
      <c r="G48" s="92"/>
      <c r="H48" s="50"/>
      <c r="I48" s="141"/>
      <c r="J48" s="138" t="s">
        <v>87</v>
      </c>
      <c r="K48" s="142"/>
      <c r="L48" s="138" t="s">
        <v>88</v>
      </c>
      <c r="M48" s="86"/>
      <c r="N48" s="90"/>
    </row>
    <row r="49" spans="1:14" ht="35.1" customHeight="1" x14ac:dyDescent="0.15">
      <c r="A49" s="133">
        <v>44</v>
      </c>
      <c r="B49" s="52"/>
      <c r="C49" s="53"/>
      <c r="D49" s="52"/>
      <c r="E49" s="54"/>
      <c r="F49" s="81"/>
      <c r="G49" s="92"/>
      <c r="H49" s="50"/>
      <c r="I49" s="141"/>
      <c r="J49" s="138" t="s">
        <v>87</v>
      </c>
      <c r="K49" s="142"/>
      <c r="L49" s="138" t="s">
        <v>88</v>
      </c>
      <c r="M49" s="86"/>
      <c r="N49" s="90"/>
    </row>
    <row r="50" spans="1:14" ht="35.1" customHeight="1" x14ac:dyDescent="0.15">
      <c r="A50" s="133">
        <v>45</v>
      </c>
      <c r="B50" s="52"/>
      <c r="C50" s="53"/>
      <c r="D50" s="52"/>
      <c r="E50" s="54"/>
      <c r="F50" s="81"/>
      <c r="G50" s="92"/>
      <c r="H50" s="50"/>
      <c r="I50" s="141"/>
      <c r="J50" s="138" t="s">
        <v>87</v>
      </c>
      <c r="K50" s="142"/>
      <c r="L50" s="138" t="s">
        <v>88</v>
      </c>
      <c r="M50" s="86"/>
      <c r="N50" s="90"/>
    </row>
    <row r="51" spans="1:14" ht="35.1" customHeight="1" x14ac:dyDescent="0.15">
      <c r="A51" s="133">
        <v>46</v>
      </c>
      <c r="B51" s="52"/>
      <c r="C51" s="53"/>
      <c r="D51" s="52"/>
      <c r="E51" s="54"/>
      <c r="F51" s="81"/>
      <c r="G51" s="92"/>
      <c r="H51" s="50"/>
      <c r="I51" s="141"/>
      <c r="J51" s="138" t="s">
        <v>87</v>
      </c>
      <c r="K51" s="142"/>
      <c r="L51" s="138" t="s">
        <v>88</v>
      </c>
      <c r="M51" s="86"/>
      <c r="N51" s="90"/>
    </row>
    <row r="52" spans="1:14" ht="35.1" customHeight="1" x14ac:dyDescent="0.15">
      <c r="A52" s="133">
        <v>47</v>
      </c>
      <c r="B52" s="52"/>
      <c r="C52" s="53"/>
      <c r="D52" s="52"/>
      <c r="E52" s="54"/>
      <c r="F52" s="81"/>
      <c r="G52" s="92"/>
      <c r="H52" s="50"/>
      <c r="I52" s="141"/>
      <c r="J52" s="138" t="s">
        <v>87</v>
      </c>
      <c r="K52" s="142"/>
      <c r="L52" s="138" t="s">
        <v>88</v>
      </c>
      <c r="M52" s="86"/>
      <c r="N52" s="90"/>
    </row>
    <row r="53" spans="1:14" ht="35.1" customHeight="1" x14ac:dyDescent="0.15">
      <c r="A53" s="133">
        <v>48</v>
      </c>
      <c r="B53" s="52"/>
      <c r="C53" s="53"/>
      <c r="D53" s="52"/>
      <c r="E53" s="54"/>
      <c r="F53" s="81"/>
      <c r="G53" s="92"/>
      <c r="H53" s="50"/>
      <c r="I53" s="141"/>
      <c r="J53" s="138" t="s">
        <v>87</v>
      </c>
      <c r="K53" s="142"/>
      <c r="L53" s="138" t="s">
        <v>88</v>
      </c>
      <c r="M53" s="86"/>
      <c r="N53" s="90"/>
    </row>
    <row r="54" spans="1:14" ht="35.1" customHeight="1" x14ac:dyDescent="0.15">
      <c r="A54" s="133">
        <v>49</v>
      </c>
      <c r="B54" s="52"/>
      <c r="C54" s="53"/>
      <c r="D54" s="52"/>
      <c r="E54" s="54"/>
      <c r="F54" s="81"/>
      <c r="G54" s="92"/>
      <c r="H54" s="50"/>
      <c r="I54" s="141"/>
      <c r="J54" s="138" t="s">
        <v>87</v>
      </c>
      <c r="K54" s="142"/>
      <c r="L54" s="138" t="s">
        <v>88</v>
      </c>
      <c r="M54" s="86"/>
      <c r="N54" s="90"/>
    </row>
    <row r="55" spans="1:14" ht="35.1" customHeight="1" x14ac:dyDescent="0.15">
      <c r="A55" s="133">
        <v>50</v>
      </c>
      <c r="B55" s="52"/>
      <c r="C55" s="53"/>
      <c r="D55" s="52"/>
      <c r="E55" s="54"/>
      <c r="F55" s="81"/>
      <c r="G55" s="92"/>
      <c r="H55" s="50"/>
      <c r="I55" s="141"/>
      <c r="J55" s="138" t="s">
        <v>87</v>
      </c>
      <c r="K55" s="142"/>
      <c r="L55" s="138" t="s">
        <v>88</v>
      </c>
      <c r="M55" s="86"/>
      <c r="N55" s="90"/>
    </row>
    <row r="56" spans="1:14" ht="35.1" customHeight="1" x14ac:dyDescent="0.15">
      <c r="A56" s="133">
        <v>51</v>
      </c>
      <c r="B56" s="52"/>
      <c r="C56" s="53"/>
      <c r="D56" s="52"/>
      <c r="E56" s="54"/>
      <c r="F56" s="81"/>
      <c r="G56" s="92"/>
      <c r="H56" s="50"/>
      <c r="I56" s="141"/>
      <c r="J56" s="138" t="s">
        <v>87</v>
      </c>
      <c r="K56" s="142"/>
      <c r="L56" s="138" t="s">
        <v>88</v>
      </c>
      <c r="M56" s="86"/>
      <c r="N56" s="90"/>
    </row>
    <row r="57" spans="1:14" ht="35.1" customHeight="1" x14ac:dyDescent="0.15">
      <c r="A57" s="133">
        <v>52</v>
      </c>
      <c r="B57" s="52"/>
      <c r="C57" s="53"/>
      <c r="D57" s="52"/>
      <c r="E57" s="54"/>
      <c r="F57" s="81"/>
      <c r="G57" s="92"/>
      <c r="H57" s="50"/>
      <c r="I57" s="141"/>
      <c r="J57" s="138" t="s">
        <v>87</v>
      </c>
      <c r="K57" s="142"/>
      <c r="L57" s="138" t="s">
        <v>88</v>
      </c>
      <c r="M57" s="86"/>
      <c r="N57" s="90"/>
    </row>
    <row r="58" spans="1:14" ht="35.1" customHeight="1" x14ac:dyDescent="0.15">
      <c r="A58" s="133">
        <v>53</v>
      </c>
      <c r="B58" s="52"/>
      <c r="C58" s="53"/>
      <c r="D58" s="52"/>
      <c r="E58" s="54"/>
      <c r="F58" s="81"/>
      <c r="G58" s="92"/>
      <c r="H58" s="50"/>
      <c r="I58" s="141"/>
      <c r="J58" s="138" t="s">
        <v>87</v>
      </c>
      <c r="K58" s="142"/>
      <c r="L58" s="138" t="s">
        <v>88</v>
      </c>
      <c r="M58" s="86"/>
      <c r="N58" s="90"/>
    </row>
    <row r="59" spans="1:14" ht="35.1" customHeight="1" x14ac:dyDescent="0.15">
      <c r="A59" s="133">
        <v>54</v>
      </c>
      <c r="B59" s="52"/>
      <c r="C59" s="53"/>
      <c r="D59" s="52"/>
      <c r="E59" s="54"/>
      <c r="F59" s="81"/>
      <c r="G59" s="92"/>
      <c r="H59" s="50"/>
      <c r="I59" s="141"/>
      <c r="J59" s="138" t="s">
        <v>87</v>
      </c>
      <c r="K59" s="142"/>
      <c r="L59" s="138" t="s">
        <v>88</v>
      </c>
      <c r="M59" s="86"/>
      <c r="N59" s="90"/>
    </row>
    <row r="60" spans="1:14" ht="35.1" customHeight="1" x14ac:dyDescent="0.15">
      <c r="A60" s="133">
        <v>55</v>
      </c>
      <c r="B60" s="52"/>
      <c r="C60" s="53"/>
      <c r="D60" s="52"/>
      <c r="E60" s="54"/>
      <c r="F60" s="81"/>
      <c r="G60" s="92"/>
      <c r="H60" s="50"/>
      <c r="I60" s="141"/>
      <c r="J60" s="138" t="s">
        <v>87</v>
      </c>
      <c r="K60" s="142"/>
      <c r="L60" s="138" t="s">
        <v>88</v>
      </c>
      <c r="M60" s="86"/>
      <c r="N60" s="90"/>
    </row>
    <row r="61" spans="1:14" ht="35.1" customHeight="1" x14ac:dyDescent="0.15">
      <c r="A61" s="133">
        <v>56</v>
      </c>
      <c r="B61" s="52"/>
      <c r="C61" s="53"/>
      <c r="D61" s="52"/>
      <c r="E61" s="54"/>
      <c r="F61" s="81"/>
      <c r="G61" s="92"/>
      <c r="H61" s="50"/>
      <c r="I61" s="141"/>
      <c r="J61" s="138" t="s">
        <v>87</v>
      </c>
      <c r="K61" s="142"/>
      <c r="L61" s="138" t="s">
        <v>88</v>
      </c>
      <c r="M61" s="86"/>
      <c r="N61" s="90"/>
    </row>
    <row r="62" spans="1:14" ht="35.1" customHeight="1" x14ac:dyDescent="0.15">
      <c r="A62" s="133">
        <v>57</v>
      </c>
      <c r="B62" s="52"/>
      <c r="C62" s="53"/>
      <c r="D62" s="52"/>
      <c r="E62" s="54"/>
      <c r="F62" s="81"/>
      <c r="G62" s="92"/>
      <c r="H62" s="50"/>
      <c r="I62" s="141"/>
      <c r="J62" s="138" t="s">
        <v>87</v>
      </c>
      <c r="K62" s="142"/>
      <c r="L62" s="138" t="s">
        <v>88</v>
      </c>
      <c r="M62" s="86"/>
      <c r="N62" s="90"/>
    </row>
    <row r="63" spans="1:14" ht="35.1" customHeight="1" x14ac:dyDescent="0.15">
      <c r="A63" s="133">
        <v>58</v>
      </c>
      <c r="B63" s="52"/>
      <c r="C63" s="53"/>
      <c r="D63" s="52"/>
      <c r="E63" s="54"/>
      <c r="F63" s="81"/>
      <c r="G63" s="92"/>
      <c r="H63" s="50"/>
      <c r="I63" s="141"/>
      <c r="J63" s="138" t="s">
        <v>87</v>
      </c>
      <c r="K63" s="142"/>
      <c r="L63" s="138" t="s">
        <v>88</v>
      </c>
      <c r="M63" s="86"/>
      <c r="N63" s="90"/>
    </row>
    <row r="64" spans="1:14" ht="35.1" customHeight="1" x14ac:dyDescent="0.15">
      <c r="A64" s="133">
        <v>59</v>
      </c>
      <c r="B64" s="52"/>
      <c r="C64" s="53"/>
      <c r="D64" s="52"/>
      <c r="E64" s="54"/>
      <c r="F64" s="81"/>
      <c r="G64" s="92"/>
      <c r="H64" s="50"/>
      <c r="I64" s="141"/>
      <c r="J64" s="138" t="s">
        <v>87</v>
      </c>
      <c r="K64" s="142"/>
      <c r="L64" s="138" t="s">
        <v>88</v>
      </c>
      <c r="M64" s="86"/>
      <c r="N64" s="90"/>
    </row>
    <row r="65" spans="1:14" ht="35.1" customHeight="1" x14ac:dyDescent="0.15">
      <c r="A65" s="133">
        <v>60</v>
      </c>
      <c r="B65" s="52"/>
      <c r="C65" s="53"/>
      <c r="D65" s="52"/>
      <c r="E65" s="54"/>
      <c r="F65" s="81"/>
      <c r="G65" s="92"/>
      <c r="H65" s="50"/>
      <c r="I65" s="141"/>
      <c r="J65" s="138" t="s">
        <v>87</v>
      </c>
      <c r="K65" s="142"/>
      <c r="L65" s="138" t="s">
        <v>88</v>
      </c>
      <c r="M65" s="86"/>
      <c r="N65" s="90"/>
    </row>
    <row r="66" spans="1:14" ht="35.1" customHeight="1" x14ac:dyDescent="0.15">
      <c r="A66" s="133">
        <v>61</v>
      </c>
      <c r="B66" s="52"/>
      <c r="C66" s="53"/>
      <c r="D66" s="52"/>
      <c r="E66" s="54"/>
      <c r="F66" s="81"/>
      <c r="G66" s="92"/>
      <c r="H66" s="50"/>
      <c r="I66" s="141"/>
      <c r="J66" s="138" t="s">
        <v>87</v>
      </c>
      <c r="K66" s="142"/>
      <c r="L66" s="138" t="s">
        <v>88</v>
      </c>
      <c r="M66" s="86"/>
      <c r="N66" s="90"/>
    </row>
    <row r="67" spans="1:14" ht="35.1" customHeight="1" x14ac:dyDescent="0.15">
      <c r="A67" s="133">
        <v>62</v>
      </c>
      <c r="B67" s="52"/>
      <c r="C67" s="53"/>
      <c r="D67" s="52"/>
      <c r="E67" s="54"/>
      <c r="F67" s="81"/>
      <c r="G67" s="92"/>
      <c r="H67" s="50"/>
      <c r="I67" s="141"/>
      <c r="J67" s="138" t="s">
        <v>87</v>
      </c>
      <c r="K67" s="142"/>
      <c r="L67" s="138" t="s">
        <v>88</v>
      </c>
      <c r="M67" s="86"/>
      <c r="N67" s="90"/>
    </row>
    <row r="68" spans="1:14" ht="35.1" customHeight="1" x14ac:dyDescent="0.15">
      <c r="A68" s="133">
        <v>63</v>
      </c>
      <c r="B68" s="52"/>
      <c r="C68" s="53"/>
      <c r="D68" s="52"/>
      <c r="E68" s="54"/>
      <c r="F68" s="81"/>
      <c r="G68" s="92"/>
      <c r="H68" s="50"/>
      <c r="I68" s="141"/>
      <c r="J68" s="138" t="s">
        <v>87</v>
      </c>
      <c r="K68" s="142"/>
      <c r="L68" s="138" t="s">
        <v>88</v>
      </c>
      <c r="M68" s="86"/>
      <c r="N68" s="90"/>
    </row>
    <row r="69" spans="1:14" ht="35.1" customHeight="1" x14ac:dyDescent="0.15">
      <c r="A69" s="133">
        <v>64</v>
      </c>
      <c r="B69" s="52"/>
      <c r="C69" s="53"/>
      <c r="D69" s="52"/>
      <c r="E69" s="54"/>
      <c r="F69" s="81"/>
      <c r="G69" s="92"/>
      <c r="H69" s="50"/>
      <c r="I69" s="141"/>
      <c r="J69" s="138" t="s">
        <v>87</v>
      </c>
      <c r="K69" s="142"/>
      <c r="L69" s="138" t="s">
        <v>88</v>
      </c>
      <c r="M69" s="86"/>
      <c r="N69" s="90"/>
    </row>
    <row r="70" spans="1:14" ht="35.1" customHeight="1" x14ac:dyDescent="0.15">
      <c r="A70" s="133">
        <v>65</v>
      </c>
      <c r="B70" s="52"/>
      <c r="C70" s="53"/>
      <c r="D70" s="52"/>
      <c r="E70" s="54"/>
      <c r="F70" s="81"/>
      <c r="G70" s="92"/>
      <c r="H70" s="50"/>
      <c r="I70" s="141"/>
      <c r="J70" s="138" t="s">
        <v>87</v>
      </c>
      <c r="K70" s="142"/>
      <c r="L70" s="138" t="s">
        <v>88</v>
      </c>
      <c r="M70" s="86"/>
      <c r="N70" s="90"/>
    </row>
    <row r="71" spans="1:14" ht="35.1" customHeight="1" x14ac:dyDescent="0.15">
      <c r="A71" s="133">
        <v>66</v>
      </c>
      <c r="B71" s="52"/>
      <c r="C71" s="53"/>
      <c r="D71" s="52"/>
      <c r="E71" s="54"/>
      <c r="F71" s="81"/>
      <c r="G71" s="92"/>
      <c r="H71" s="50"/>
      <c r="I71" s="141"/>
      <c r="J71" s="138" t="s">
        <v>87</v>
      </c>
      <c r="K71" s="142"/>
      <c r="L71" s="138" t="s">
        <v>88</v>
      </c>
      <c r="M71" s="86"/>
      <c r="N71" s="90"/>
    </row>
    <row r="72" spans="1:14" ht="35.1" customHeight="1" x14ac:dyDescent="0.15">
      <c r="A72" s="133">
        <v>67</v>
      </c>
      <c r="B72" s="52"/>
      <c r="C72" s="53"/>
      <c r="D72" s="52"/>
      <c r="E72" s="54"/>
      <c r="F72" s="81"/>
      <c r="G72" s="92"/>
      <c r="H72" s="50"/>
      <c r="I72" s="141"/>
      <c r="J72" s="138" t="s">
        <v>87</v>
      </c>
      <c r="K72" s="142"/>
      <c r="L72" s="138" t="s">
        <v>88</v>
      </c>
      <c r="M72" s="86"/>
      <c r="N72" s="90"/>
    </row>
    <row r="73" spans="1:14" ht="35.1" customHeight="1" x14ac:dyDescent="0.15">
      <c r="A73" s="133">
        <v>68</v>
      </c>
      <c r="B73" s="52"/>
      <c r="C73" s="53"/>
      <c r="D73" s="52"/>
      <c r="E73" s="54"/>
      <c r="F73" s="81"/>
      <c r="G73" s="92"/>
      <c r="H73" s="50"/>
      <c r="I73" s="141"/>
      <c r="J73" s="138" t="s">
        <v>87</v>
      </c>
      <c r="K73" s="142"/>
      <c r="L73" s="138" t="s">
        <v>88</v>
      </c>
      <c r="M73" s="86"/>
      <c r="N73" s="90"/>
    </row>
    <row r="74" spans="1:14" ht="35.1" customHeight="1" x14ac:dyDescent="0.15">
      <c r="A74" s="133">
        <v>69</v>
      </c>
      <c r="B74" s="52"/>
      <c r="C74" s="53"/>
      <c r="D74" s="52"/>
      <c r="E74" s="54"/>
      <c r="F74" s="81"/>
      <c r="G74" s="92"/>
      <c r="H74" s="50"/>
      <c r="I74" s="141"/>
      <c r="J74" s="138" t="s">
        <v>87</v>
      </c>
      <c r="K74" s="142"/>
      <c r="L74" s="138" t="s">
        <v>88</v>
      </c>
      <c r="M74" s="86"/>
      <c r="N74" s="90"/>
    </row>
    <row r="75" spans="1:14" ht="35.1" customHeight="1" x14ac:dyDescent="0.15">
      <c r="A75" s="133">
        <v>70</v>
      </c>
      <c r="B75" s="52"/>
      <c r="C75" s="53"/>
      <c r="D75" s="52"/>
      <c r="E75" s="54"/>
      <c r="F75" s="81"/>
      <c r="G75" s="92"/>
      <c r="H75" s="50"/>
      <c r="I75" s="141"/>
      <c r="J75" s="138" t="s">
        <v>87</v>
      </c>
      <c r="K75" s="142"/>
      <c r="L75" s="138" t="s">
        <v>88</v>
      </c>
      <c r="M75" s="86"/>
      <c r="N75" s="90"/>
    </row>
    <row r="76" spans="1:14" ht="35.1" customHeight="1" x14ac:dyDescent="0.15">
      <c r="A76" s="133">
        <v>71</v>
      </c>
      <c r="B76" s="52"/>
      <c r="C76" s="53"/>
      <c r="D76" s="52"/>
      <c r="E76" s="54"/>
      <c r="F76" s="81"/>
      <c r="G76" s="92"/>
      <c r="H76" s="50"/>
      <c r="I76" s="141"/>
      <c r="J76" s="138" t="s">
        <v>87</v>
      </c>
      <c r="K76" s="142"/>
      <c r="L76" s="138" t="s">
        <v>88</v>
      </c>
      <c r="M76" s="86"/>
      <c r="N76" s="90"/>
    </row>
    <row r="77" spans="1:14" ht="35.1" customHeight="1" x14ac:dyDescent="0.15">
      <c r="A77" s="133">
        <v>72</v>
      </c>
      <c r="B77" s="52"/>
      <c r="C77" s="53"/>
      <c r="D77" s="52"/>
      <c r="E77" s="54"/>
      <c r="F77" s="81"/>
      <c r="G77" s="92"/>
      <c r="H77" s="50"/>
      <c r="I77" s="141"/>
      <c r="J77" s="138" t="s">
        <v>87</v>
      </c>
      <c r="K77" s="142"/>
      <c r="L77" s="138" t="s">
        <v>88</v>
      </c>
      <c r="M77" s="86"/>
      <c r="N77" s="90"/>
    </row>
    <row r="78" spans="1:14" ht="35.1" customHeight="1" x14ac:dyDescent="0.15">
      <c r="A78" s="133">
        <v>73</v>
      </c>
      <c r="B78" s="52"/>
      <c r="C78" s="53"/>
      <c r="D78" s="52"/>
      <c r="E78" s="54"/>
      <c r="F78" s="81"/>
      <c r="G78" s="92"/>
      <c r="H78" s="50"/>
      <c r="I78" s="141"/>
      <c r="J78" s="138" t="s">
        <v>87</v>
      </c>
      <c r="K78" s="142"/>
      <c r="L78" s="138" t="s">
        <v>88</v>
      </c>
      <c r="M78" s="86"/>
      <c r="N78" s="90"/>
    </row>
    <row r="79" spans="1:14" ht="35.1" customHeight="1" x14ac:dyDescent="0.15">
      <c r="A79" s="133">
        <v>74</v>
      </c>
      <c r="B79" s="52"/>
      <c r="C79" s="53"/>
      <c r="D79" s="52"/>
      <c r="E79" s="54"/>
      <c r="F79" s="81"/>
      <c r="G79" s="92"/>
      <c r="H79" s="50"/>
      <c r="I79" s="141"/>
      <c r="J79" s="138" t="s">
        <v>87</v>
      </c>
      <c r="K79" s="142"/>
      <c r="L79" s="138" t="s">
        <v>88</v>
      </c>
      <c r="M79" s="86"/>
      <c r="N79" s="90"/>
    </row>
    <row r="80" spans="1:14" ht="35.1" customHeight="1" x14ac:dyDescent="0.15">
      <c r="A80" s="133">
        <v>75</v>
      </c>
      <c r="B80" s="52"/>
      <c r="C80" s="53"/>
      <c r="D80" s="52"/>
      <c r="E80" s="54"/>
      <c r="F80" s="81"/>
      <c r="G80" s="92"/>
      <c r="H80" s="50"/>
      <c r="I80" s="141"/>
      <c r="J80" s="138" t="s">
        <v>87</v>
      </c>
      <c r="K80" s="142"/>
      <c r="L80" s="138" t="s">
        <v>88</v>
      </c>
      <c r="M80" s="86"/>
      <c r="N80" s="90"/>
    </row>
    <row r="81" spans="1:14" ht="35.1" customHeight="1" x14ac:dyDescent="0.15">
      <c r="A81" s="133">
        <v>76</v>
      </c>
      <c r="B81" s="52"/>
      <c r="C81" s="53"/>
      <c r="D81" s="52"/>
      <c r="E81" s="54"/>
      <c r="F81" s="81"/>
      <c r="G81" s="92"/>
      <c r="H81" s="50"/>
      <c r="I81" s="141"/>
      <c r="J81" s="138" t="s">
        <v>87</v>
      </c>
      <c r="K81" s="142"/>
      <c r="L81" s="138" t="s">
        <v>88</v>
      </c>
      <c r="M81" s="86"/>
      <c r="N81" s="90"/>
    </row>
    <row r="82" spans="1:14" ht="35.1" customHeight="1" x14ac:dyDescent="0.15">
      <c r="A82" s="133">
        <v>77</v>
      </c>
      <c r="B82" s="52"/>
      <c r="C82" s="53"/>
      <c r="D82" s="52"/>
      <c r="E82" s="54"/>
      <c r="F82" s="81"/>
      <c r="G82" s="92"/>
      <c r="H82" s="50"/>
      <c r="I82" s="141"/>
      <c r="J82" s="138" t="s">
        <v>87</v>
      </c>
      <c r="K82" s="142"/>
      <c r="L82" s="138" t="s">
        <v>88</v>
      </c>
      <c r="M82" s="86"/>
      <c r="N82" s="90"/>
    </row>
    <row r="83" spans="1:14" ht="35.1" customHeight="1" x14ac:dyDescent="0.15">
      <c r="A83" s="133">
        <v>78</v>
      </c>
      <c r="B83" s="52"/>
      <c r="C83" s="53"/>
      <c r="D83" s="52"/>
      <c r="E83" s="54"/>
      <c r="F83" s="81"/>
      <c r="G83" s="92"/>
      <c r="H83" s="50"/>
      <c r="I83" s="141"/>
      <c r="J83" s="138" t="s">
        <v>87</v>
      </c>
      <c r="K83" s="142"/>
      <c r="L83" s="138" t="s">
        <v>88</v>
      </c>
      <c r="M83" s="86"/>
      <c r="N83" s="90"/>
    </row>
    <row r="84" spans="1:14" ht="35.1" customHeight="1" x14ac:dyDescent="0.15">
      <c r="A84" s="133">
        <v>79</v>
      </c>
      <c r="B84" s="52"/>
      <c r="C84" s="53"/>
      <c r="D84" s="52"/>
      <c r="E84" s="54"/>
      <c r="F84" s="81"/>
      <c r="G84" s="92"/>
      <c r="H84" s="50"/>
      <c r="I84" s="141"/>
      <c r="J84" s="138" t="s">
        <v>87</v>
      </c>
      <c r="K84" s="142"/>
      <c r="L84" s="138" t="s">
        <v>88</v>
      </c>
      <c r="M84" s="86"/>
      <c r="N84" s="90"/>
    </row>
    <row r="85" spans="1:14" ht="35.1" customHeight="1" thickBot="1" x14ac:dyDescent="0.2">
      <c r="A85" s="135">
        <v>80</v>
      </c>
      <c r="B85" s="56"/>
      <c r="C85" s="57"/>
      <c r="D85" s="56"/>
      <c r="E85" s="58"/>
      <c r="F85" s="82"/>
      <c r="G85" s="93"/>
      <c r="H85" s="59"/>
      <c r="I85" s="143"/>
      <c r="J85" s="144" t="s">
        <v>87</v>
      </c>
      <c r="K85" s="145"/>
      <c r="L85" s="144" t="s">
        <v>88</v>
      </c>
      <c r="M85" s="87"/>
      <c r="N85" s="91"/>
    </row>
    <row r="86" spans="1:14" ht="0.2" customHeight="1" x14ac:dyDescent="0.15"/>
    <row r="87" spans="1:14" ht="42" hidden="1" customHeight="1" x14ac:dyDescent="0.15"/>
    <row r="97" spans="2:18" s="123" customFormat="1" hidden="1" x14ac:dyDescent="0.15">
      <c r="B97" s="136"/>
      <c r="C97" s="136"/>
      <c r="D97" s="136"/>
      <c r="E97" s="136"/>
      <c r="F97" s="136"/>
      <c r="G97" s="136"/>
      <c r="H97" s="137"/>
      <c r="I97" s="136"/>
      <c r="J97" s="136"/>
      <c r="K97" s="136"/>
      <c r="L97" s="136"/>
      <c r="M97" s="136"/>
      <c r="N97" s="136"/>
      <c r="O97" s="121"/>
      <c r="P97" s="121"/>
      <c r="Q97" s="121"/>
      <c r="R97" s="122"/>
    </row>
    <row r="98" spans="2:18" s="123" customFormat="1" hidden="1" x14ac:dyDescent="0.15">
      <c r="B98" s="136"/>
      <c r="C98" s="136"/>
      <c r="D98" s="136"/>
      <c r="E98" s="136"/>
      <c r="F98" s="136"/>
      <c r="G98" s="136"/>
      <c r="H98" s="137"/>
      <c r="I98" s="136"/>
      <c r="J98" s="136"/>
      <c r="K98" s="136"/>
      <c r="L98" s="136"/>
      <c r="M98" s="136"/>
      <c r="N98" s="136"/>
      <c r="O98" s="121"/>
      <c r="P98" s="121"/>
      <c r="Q98" s="121"/>
      <c r="R98" s="122"/>
    </row>
    <row r="99" spans="2:18" s="123" customFormat="1" hidden="1" x14ac:dyDescent="0.15">
      <c r="B99" s="136"/>
      <c r="C99" s="136"/>
      <c r="D99" s="136"/>
      <c r="E99" s="136"/>
      <c r="F99" s="136"/>
      <c r="G99" s="136"/>
      <c r="H99" s="137"/>
      <c r="I99" s="136"/>
      <c r="J99" s="136"/>
      <c r="K99" s="136"/>
      <c r="L99" s="136"/>
      <c r="M99" s="136"/>
      <c r="N99" s="136"/>
      <c r="O99" s="121"/>
      <c r="P99" s="121"/>
      <c r="Q99" s="121"/>
      <c r="R99" s="122"/>
    </row>
    <row r="100" spans="2:18" s="123" customFormat="1" hidden="1" x14ac:dyDescent="0.15">
      <c r="B100" s="136"/>
      <c r="C100" s="136"/>
      <c r="D100" s="136"/>
      <c r="E100" s="136"/>
      <c r="F100" s="136"/>
      <c r="G100" s="136"/>
      <c r="H100" s="137"/>
      <c r="I100" s="136"/>
      <c r="J100" s="136"/>
      <c r="K100" s="136"/>
      <c r="L100" s="136"/>
      <c r="M100" s="136"/>
      <c r="N100" s="136"/>
      <c r="O100" s="121"/>
      <c r="P100" s="121"/>
      <c r="Q100" s="121"/>
      <c r="R100" s="122"/>
    </row>
    <row r="101" spans="2:18" s="123" customFormat="1" hidden="1" x14ac:dyDescent="0.15">
      <c r="B101" s="136"/>
      <c r="C101" s="136"/>
      <c r="D101" s="136"/>
      <c r="E101" s="136"/>
      <c r="F101" s="136"/>
      <c r="G101" s="136"/>
      <c r="H101" s="137"/>
      <c r="I101" s="136"/>
      <c r="J101" s="136"/>
      <c r="K101" s="136"/>
      <c r="L101" s="136"/>
      <c r="M101" s="136"/>
      <c r="N101" s="136"/>
      <c r="O101" s="121"/>
      <c r="P101" s="121"/>
      <c r="Q101" s="121"/>
      <c r="R101" s="122"/>
    </row>
    <row r="102" spans="2:18" s="123" customFormat="1" hidden="1" x14ac:dyDescent="0.15">
      <c r="B102" s="136"/>
      <c r="C102" s="136"/>
      <c r="D102" s="136"/>
      <c r="E102" s="136"/>
      <c r="F102" s="136"/>
      <c r="G102" s="136"/>
      <c r="H102" s="137"/>
      <c r="I102" s="136"/>
      <c r="J102" s="136"/>
      <c r="K102" s="136"/>
      <c r="L102" s="136"/>
      <c r="M102" s="136"/>
      <c r="N102" s="136"/>
      <c r="O102" s="121"/>
      <c r="P102" s="121"/>
      <c r="Q102" s="121"/>
      <c r="R102" s="122"/>
    </row>
    <row r="103" spans="2:18" s="123" customFormat="1" hidden="1" x14ac:dyDescent="0.15">
      <c r="B103" s="136"/>
      <c r="C103" s="136"/>
      <c r="D103" s="136"/>
      <c r="E103" s="136"/>
      <c r="F103" s="136"/>
      <c r="G103" s="136"/>
      <c r="H103" s="137"/>
      <c r="I103" s="136"/>
      <c r="J103" s="136"/>
      <c r="K103" s="136"/>
      <c r="L103" s="136"/>
      <c r="M103" s="136"/>
      <c r="N103" s="136"/>
      <c r="O103" s="121"/>
      <c r="P103" s="121"/>
      <c r="Q103" s="121"/>
      <c r="R103" s="122"/>
    </row>
    <row r="104" spans="2:18" s="123" customFormat="1" hidden="1" x14ac:dyDescent="0.15">
      <c r="B104" s="136"/>
      <c r="C104" s="136"/>
      <c r="D104" s="136"/>
      <c r="E104" s="136"/>
      <c r="F104" s="136"/>
      <c r="G104" s="136"/>
      <c r="H104" s="137"/>
      <c r="I104" s="136"/>
      <c r="J104" s="136"/>
      <c r="K104" s="136"/>
      <c r="L104" s="136"/>
      <c r="M104" s="136"/>
      <c r="N104" s="136"/>
      <c r="O104" s="121"/>
      <c r="P104" s="121"/>
      <c r="Q104" s="121"/>
      <c r="R104" s="122"/>
    </row>
    <row r="105" spans="2:18" s="123" customFormat="1" hidden="1" x14ac:dyDescent="0.15">
      <c r="B105" s="136"/>
      <c r="C105" s="136"/>
      <c r="D105" s="136"/>
      <c r="E105" s="136"/>
      <c r="F105" s="136"/>
      <c r="G105" s="136"/>
      <c r="H105" s="137"/>
      <c r="I105" s="136"/>
      <c r="J105" s="136"/>
      <c r="K105" s="136"/>
      <c r="L105" s="136"/>
      <c r="M105" s="136"/>
      <c r="N105" s="136"/>
      <c r="O105" s="121"/>
      <c r="P105" s="121"/>
      <c r="Q105" s="121"/>
      <c r="R105" s="122"/>
    </row>
    <row r="106" spans="2:18" s="123" customFormat="1" hidden="1" x14ac:dyDescent="0.15">
      <c r="B106" s="136"/>
      <c r="C106" s="136"/>
      <c r="D106" s="136"/>
      <c r="E106" s="136"/>
      <c r="F106" s="136"/>
      <c r="G106" s="136"/>
      <c r="H106" s="137"/>
      <c r="I106" s="136"/>
      <c r="J106" s="136"/>
      <c r="K106" s="136"/>
      <c r="L106" s="136"/>
      <c r="M106" s="136"/>
      <c r="N106" s="136"/>
      <c r="O106" s="121"/>
      <c r="P106" s="121"/>
      <c r="Q106" s="121"/>
      <c r="R106" s="122"/>
    </row>
    <row r="107" spans="2:18" s="123" customFormat="1" hidden="1" x14ac:dyDescent="0.15">
      <c r="B107" s="136"/>
      <c r="C107" s="136"/>
      <c r="D107" s="136"/>
      <c r="E107" s="136"/>
      <c r="F107" s="136"/>
      <c r="G107" s="136"/>
      <c r="H107" s="137"/>
      <c r="I107" s="136"/>
      <c r="J107" s="136"/>
      <c r="K107" s="136"/>
      <c r="L107" s="136"/>
      <c r="M107" s="136"/>
      <c r="N107" s="136"/>
      <c r="O107" s="121"/>
      <c r="P107" s="121"/>
      <c r="Q107" s="121"/>
      <c r="R107" s="122"/>
    </row>
    <row r="108" spans="2:18" s="123" customFormat="1" hidden="1" x14ac:dyDescent="0.15">
      <c r="B108" s="136"/>
      <c r="C108" s="136"/>
      <c r="D108" s="136"/>
      <c r="E108" s="136"/>
      <c r="F108" s="136"/>
      <c r="G108" s="136"/>
      <c r="H108" s="137"/>
      <c r="I108" s="136"/>
      <c r="J108" s="136"/>
      <c r="K108" s="136"/>
      <c r="L108" s="136"/>
      <c r="M108" s="136"/>
      <c r="N108" s="136"/>
      <c r="O108" s="121"/>
      <c r="P108" s="121"/>
      <c r="Q108" s="121"/>
      <c r="R108" s="122"/>
    </row>
    <row r="109" spans="2:18" s="123" customFormat="1" hidden="1" x14ac:dyDescent="0.15">
      <c r="B109" s="136"/>
      <c r="C109" s="136"/>
      <c r="D109" s="136"/>
      <c r="E109" s="136"/>
      <c r="F109" s="136"/>
      <c r="G109" s="136"/>
      <c r="H109" s="137"/>
      <c r="I109" s="136"/>
      <c r="J109" s="136"/>
      <c r="K109" s="136"/>
      <c r="L109" s="136"/>
      <c r="M109" s="136"/>
      <c r="N109" s="136"/>
      <c r="O109" s="121"/>
      <c r="P109" s="121"/>
      <c r="Q109" s="121"/>
      <c r="R109" s="122"/>
    </row>
    <row r="110" spans="2:18" s="123" customFormat="1" hidden="1" x14ac:dyDescent="0.15">
      <c r="B110" s="136"/>
      <c r="C110" s="136"/>
      <c r="D110" s="136"/>
      <c r="E110" s="136"/>
      <c r="F110" s="136"/>
      <c r="G110" s="136"/>
      <c r="H110" s="137"/>
      <c r="I110" s="136"/>
      <c r="J110" s="136"/>
      <c r="K110" s="136"/>
      <c r="L110" s="136"/>
      <c r="M110" s="136"/>
      <c r="N110" s="136"/>
      <c r="O110" s="121"/>
      <c r="P110" s="121"/>
      <c r="Q110" s="121"/>
      <c r="R110" s="122"/>
    </row>
    <row r="111" spans="2:18" s="123" customFormat="1" hidden="1" x14ac:dyDescent="0.15">
      <c r="B111" s="136"/>
      <c r="C111" s="136"/>
      <c r="D111" s="136"/>
      <c r="E111" s="136"/>
      <c r="F111" s="136"/>
      <c r="G111" s="136"/>
      <c r="H111" s="137"/>
      <c r="I111" s="136"/>
      <c r="J111" s="136"/>
      <c r="K111" s="136"/>
      <c r="L111" s="136"/>
      <c r="M111" s="136"/>
      <c r="N111" s="136"/>
      <c r="O111" s="121"/>
      <c r="P111" s="121"/>
      <c r="Q111" s="121"/>
      <c r="R111" s="122"/>
    </row>
    <row r="112" spans="2:18" s="123" customFormat="1" hidden="1" x14ac:dyDescent="0.15">
      <c r="B112" s="136"/>
      <c r="C112" s="136"/>
      <c r="D112" s="136"/>
      <c r="E112" s="136"/>
      <c r="F112" s="136"/>
      <c r="G112" s="136"/>
      <c r="H112" s="137"/>
      <c r="I112" s="136"/>
      <c r="J112" s="136"/>
      <c r="K112" s="136"/>
      <c r="L112" s="136"/>
      <c r="M112" s="136"/>
      <c r="N112" s="136"/>
      <c r="O112" s="121"/>
      <c r="P112" s="121"/>
      <c r="Q112" s="121"/>
      <c r="R112" s="122"/>
    </row>
  </sheetData>
  <sheetProtection sheet="1" objects="1" scenarios="1"/>
  <dataConsolidate/>
  <mergeCells count="1">
    <mergeCell ref="C3:N3"/>
  </mergeCells>
  <phoneticPr fontId="1"/>
  <dataValidations count="5">
    <dataValidation imeMode="hiragana" allowBlank="1" showInputMessage="1" showErrorMessage="1" sqref="D6:F85 M6:N85" xr:uid="{00000000-0002-0000-0300-000000000000}"/>
    <dataValidation type="whole" imeMode="disabled" allowBlank="1" showInputMessage="1" showErrorMessage="1" sqref="K7:K85 I7:I85" xr:uid="{00000000-0002-0000-0300-000001000000}">
      <formula1>0</formula1>
      <formula2>59</formula2>
    </dataValidation>
    <dataValidation type="whole" imeMode="disabled" allowBlank="1" showInputMessage="1" showErrorMessage="1" prompt="0～59を入力" sqref="K6 I6" xr:uid="{00000000-0002-0000-0300-000002000000}">
      <formula1>0</formula1>
      <formula2>59</formula2>
    </dataValidation>
    <dataValidation type="list" imeMode="disabled" allowBlank="1" showInputMessage="1" showErrorMessage="1" errorTitle="リストから選択して下さい" sqref="G6:G85" xr:uid="{00000000-0002-0000-0300-000003000000}">
      <formula1>$P$1:$P$2</formula1>
    </dataValidation>
    <dataValidation type="list" imeMode="disabled" allowBlank="1" showInputMessage="1" showErrorMessage="1" errorTitle="リストから選択して下さい" sqref="H6:H85" xr:uid="{00000000-0002-0000-0300-000004000000}">
      <formula1>$Q$1:$Q$2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47" fitToHeight="2" orientation="portrait" r:id="rId1"/>
  <headerFooter>
    <oddHeader>&amp;R&amp;D</oddHeader>
    <oddFooter>&amp;C&amp;P</oddFooter>
  </headerFooter>
  <rowBreaks count="1" manualBreakCount="1">
    <brk id="4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7"/>
  <sheetViews>
    <sheetView zoomScaleNormal="100" workbookViewId="0">
      <selection activeCell="C6" sqref="C6:F6"/>
    </sheetView>
  </sheetViews>
  <sheetFormatPr defaultColWidth="0" defaultRowHeight="13.5" zeroHeight="1" x14ac:dyDescent="0.15"/>
  <cols>
    <col min="1" max="1" width="7.625" style="169" customWidth="1"/>
    <col min="2" max="6" width="15.5" style="180" customWidth="1"/>
    <col min="7" max="7" width="3.5" style="166" customWidth="1"/>
    <col min="8" max="8" width="7.625" style="166" customWidth="1"/>
    <col min="9" max="9" width="15.5" style="166" customWidth="1"/>
    <col min="10" max="10" width="15.5" style="181" customWidth="1"/>
    <col min="11" max="13" width="15.5" style="166" customWidth="1"/>
    <col min="14" max="14" width="1.625" style="166" customWidth="1"/>
    <col min="15" max="16384" width="7.625" style="166" hidden="1"/>
  </cols>
  <sheetData>
    <row r="1" spans="1:17" ht="35.1" customHeight="1" x14ac:dyDescent="0.15">
      <c r="A1" s="164" t="s">
        <v>161</v>
      </c>
      <c r="B1" s="164"/>
      <c r="C1" s="164"/>
      <c r="D1" s="164"/>
      <c r="E1" s="164"/>
      <c r="F1" s="164"/>
      <c r="G1" s="165"/>
      <c r="H1" s="165"/>
      <c r="I1" s="165"/>
      <c r="J1" s="165"/>
      <c r="K1" s="165"/>
      <c r="L1" s="165"/>
      <c r="M1" s="165"/>
      <c r="N1" s="165"/>
      <c r="O1" s="166" t="s">
        <v>84</v>
      </c>
    </row>
    <row r="2" spans="1:17" ht="35.1" customHeight="1" x14ac:dyDescent="0.15">
      <c r="A2" s="164" t="s">
        <v>98</v>
      </c>
      <c r="B2" s="164"/>
      <c r="C2" s="164"/>
      <c r="D2" s="164"/>
      <c r="E2" s="164"/>
      <c r="F2" s="164"/>
      <c r="G2" s="165"/>
      <c r="H2" s="165"/>
      <c r="I2" s="165"/>
      <c r="J2" s="165"/>
      <c r="K2" s="165"/>
      <c r="L2" s="165"/>
      <c r="M2" s="165"/>
      <c r="N2" s="165"/>
      <c r="O2" s="166" t="s">
        <v>85</v>
      </c>
    </row>
    <row r="3" spans="1:17" ht="39.950000000000003" customHeight="1" x14ac:dyDescent="0.15">
      <c r="A3" s="164" t="s">
        <v>58</v>
      </c>
      <c r="B3" s="164"/>
      <c r="C3" s="239" t="str">
        <f>申込書!B5&amp;申込書!B6</f>
        <v/>
      </c>
      <c r="D3" s="239"/>
      <c r="E3" s="239"/>
      <c r="F3" s="239"/>
      <c r="G3" s="239"/>
      <c r="H3" s="239"/>
      <c r="I3" s="239"/>
      <c r="J3" s="239"/>
      <c r="K3" s="239"/>
      <c r="L3" s="239"/>
      <c r="M3" s="239"/>
    </row>
    <row r="4" spans="1:17" ht="10.35" customHeight="1" x14ac:dyDescent="0.15">
      <c r="A4" s="164"/>
      <c r="B4" s="164"/>
      <c r="C4" s="167"/>
      <c r="D4" s="167"/>
      <c r="E4" s="167"/>
      <c r="F4" s="167"/>
      <c r="J4" s="166"/>
    </row>
    <row r="5" spans="1:17" ht="20.100000000000001" customHeight="1" x14ac:dyDescent="0.15">
      <c r="A5" s="168" t="s">
        <v>66</v>
      </c>
      <c r="B5" s="168"/>
      <c r="C5" s="236"/>
      <c r="D5" s="236"/>
      <c r="E5" s="236"/>
      <c r="F5" s="236"/>
      <c r="H5" s="168" t="s">
        <v>66</v>
      </c>
      <c r="I5" s="168"/>
      <c r="J5" s="236"/>
      <c r="K5" s="236"/>
      <c r="L5" s="236"/>
      <c r="M5" s="236"/>
    </row>
    <row r="6" spans="1:17" s="169" customFormat="1" ht="28.35" customHeight="1" x14ac:dyDescent="0.15">
      <c r="A6" s="168" t="s">
        <v>71</v>
      </c>
      <c r="B6" s="168"/>
      <c r="C6" s="235"/>
      <c r="D6" s="235"/>
      <c r="E6" s="235"/>
      <c r="F6" s="235"/>
      <c r="H6" s="168" t="s">
        <v>71</v>
      </c>
      <c r="I6" s="168"/>
      <c r="J6" s="235"/>
      <c r="K6" s="235"/>
      <c r="L6" s="235"/>
      <c r="M6" s="235"/>
    </row>
    <row r="7" spans="1:17" s="169" customFormat="1" ht="10.35" customHeight="1" x14ac:dyDescent="0.15">
      <c r="A7" s="168"/>
      <c r="B7" s="168"/>
      <c r="C7" s="166"/>
      <c r="D7" s="166"/>
      <c r="E7" s="166"/>
      <c r="F7" s="166"/>
      <c r="H7" s="168"/>
      <c r="I7" s="168"/>
      <c r="J7" s="166"/>
      <c r="K7" s="166"/>
      <c r="L7" s="166"/>
      <c r="M7" s="166"/>
    </row>
    <row r="8" spans="1:17" ht="20.100000000000001" customHeight="1" x14ac:dyDescent="0.15">
      <c r="A8" s="168" t="s">
        <v>66</v>
      </c>
      <c r="B8" s="168"/>
      <c r="C8" s="236"/>
      <c r="D8" s="236"/>
      <c r="E8" s="236"/>
      <c r="F8" s="236"/>
      <c r="H8" s="168" t="s">
        <v>66</v>
      </c>
      <c r="I8" s="168"/>
      <c r="J8" s="236"/>
      <c r="K8" s="236"/>
      <c r="L8" s="236"/>
      <c r="M8" s="236"/>
    </row>
    <row r="9" spans="1:17" s="169" customFormat="1" ht="28.35" customHeight="1" x14ac:dyDescent="0.15">
      <c r="A9" s="170" t="s">
        <v>70</v>
      </c>
      <c r="B9" s="168"/>
      <c r="C9" s="235"/>
      <c r="D9" s="235"/>
      <c r="E9" s="235"/>
      <c r="F9" s="235"/>
      <c r="H9" s="170" t="s">
        <v>70</v>
      </c>
      <c r="I9" s="168"/>
      <c r="J9" s="235"/>
      <c r="K9" s="235"/>
      <c r="L9" s="235"/>
      <c r="M9" s="235"/>
    </row>
    <row r="10" spans="1:17" s="169" customFormat="1" ht="10.35" customHeight="1" x14ac:dyDescent="0.15">
      <c r="A10" s="170"/>
      <c r="B10" s="168"/>
      <c r="C10" s="166"/>
      <c r="D10" s="166"/>
      <c r="E10" s="166"/>
      <c r="F10" s="166"/>
      <c r="H10" s="170"/>
      <c r="I10" s="168"/>
      <c r="J10" s="166"/>
      <c r="K10" s="166"/>
      <c r="L10" s="166"/>
      <c r="M10" s="166"/>
    </row>
    <row r="11" spans="1:17" s="169" customFormat="1" ht="28.35" customHeight="1" thickBot="1" x14ac:dyDescent="0.2">
      <c r="A11" s="166" t="s">
        <v>77</v>
      </c>
      <c r="B11" s="171" t="s">
        <v>30</v>
      </c>
      <c r="C11" s="102"/>
      <c r="D11" s="171"/>
      <c r="F11" s="166"/>
      <c r="H11" s="166"/>
      <c r="I11" s="171" t="s">
        <v>30</v>
      </c>
      <c r="J11" s="102"/>
      <c r="K11" s="171"/>
      <c r="M11" s="166"/>
      <c r="O11" s="166"/>
      <c r="P11" s="166"/>
      <c r="Q11" s="166"/>
    </row>
    <row r="12" spans="1:17" ht="26.1" customHeight="1" thickBot="1" x14ac:dyDescent="0.2">
      <c r="A12" s="172" t="s">
        <v>47</v>
      </c>
      <c r="B12" s="173" t="s">
        <v>48</v>
      </c>
      <c r="C12" s="174" t="s">
        <v>49</v>
      </c>
      <c r="D12" s="173" t="s">
        <v>50</v>
      </c>
      <c r="E12" s="175" t="s">
        <v>51</v>
      </c>
      <c r="F12" s="176" t="s">
        <v>81</v>
      </c>
      <c r="H12" s="172" t="s">
        <v>47</v>
      </c>
      <c r="I12" s="173" t="s">
        <v>48</v>
      </c>
      <c r="J12" s="174" t="s">
        <v>49</v>
      </c>
      <c r="K12" s="173" t="s">
        <v>50</v>
      </c>
      <c r="L12" s="175" t="s">
        <v>51</v>
      </c>
      <c r="M12" s="176" t="s">
        <v>81</v>
      </c>
    </row>
    <row r="13" spans="1:17" ht="26.1" customHeight="1" x14ac:dyDescent="0.15">
      <c r="A13" s="177">
        <v>1</v>
      </c>
      <c r="B13" s="47"/>
      <c r="C13" s="48"/>
      <c r="D13" s="47"/>
      <c r="E13" s="49"/>
      <c r="F13" s="80"/>
      <c r="H13" s="177">
        <v>1</v>
      </c>
      <c r="I13" s="47"/>
      <c r="J13" s="48"/>
      <c r="K13" s="47"/>
      <c r="L13" s="49"/>
      <c r="M13" s="80"/>
    </row>
    <row r="14" spans="1:17" ht="26.1" customHeight="1" x14ac:dyDescent="0.15">
      <c r="A14" s="178">
        <v>2</v>
      </c>
      <c r="B14" s="52"/>
      <c r="C14" s="53"/>
      <c r="D14" s="52"/>
      <c r="E14" s="54"/>
      <c r="F14" s="81"/>
      <c r="H14" s="178">
        <v>2</v>
      </c>
      <c r="I14" s="52"/>
      <c r="J14" s="53"/>
      <c r="K14" s="52"/>
      <c r="L14" s="54"/>
      <c r="M14" s="81"/>
    </row>
    <row r="15" spans="1:17" ht="26.1" customHeight="1" x14ac:dyDescent="0.15">
      <c r="A15" s="178">
        <v>3</v>
      </c>
      <c r="B15" s="52"/>
      <c r="C15" s="53"/>
      <c r="D15" s="52"/>
      <c r="E15" s="54"/>
      <c r="F15" s="81"/>
      <c r="H15" s="178">
        <v>3</v>
      </c>
      <c r="I15" s="52"/>
      <c r="J15" s="53"/>
      <c r="K15" s="52"/>
      <c r="L15" s="54"/>
      <c r="M15" s="81"/>
    </row>
    <row r="16" spans="1:17" ht="26.1" customHeight="1" x14ac:dyDescent="0.15">
      <c r="A16" s="178">
        <v>4</v>
      </c>
      <c r="B16" s="52"/>
      <c r="C16" s="53"/>
      <c r="D16" s="52"/>
      <c r="E16" s="54"/>
      <c r="F16" s="81"/>
      <c r="H16" s="178">
        <v>4</v>
      </c>
      <c r="I16" s="52"/>
      <c r="J16" s="53"/>
      <c r="K16" s="52"/>
      <c r="L16" s="54"/>
      <c r="M16" s="81"/>
    </row>
    <row r="17" spans="1:17" ht="26.1" customHeight="1" x14ac:dyDescent="0.15">
      <c r="A17" s="178">
        <v>5</v>
      </c>
      <c r="B17" s="52"/>
      <c r="C17" s="53"/>
      <c r="D17" s="52"/>
      <c r="E17" s="54"/>
      <c r="F17" s="81"/>
      <c r="H17" s="178">
        <v>5</v>
      </c>
      <c r="I17" s="52"/>
      <c r="J17" s="53"/>
      <c r="K17" s="52"/>
      <c r="L17" s="54"/>
      <c r="M17" s="81"/>
    </row>
    <row r="18" spans="1:17" ht="26.1" customHeight="1" x14ac:dyDescent="0.15">
      <c r="A18" s="178">
        <v>6</v>
      </c>
      <c r="B18" s="52"/>
      <c r="C18" s="53"/>
      <c r="D18" s="52"/>
      <c r="E18" s="54"/>
      <c r="F18" s="81"/>
      <c r="H18" s="178">
        <v>6</v>
      </c>
      <c r="I18" s="52"/>
      <c r="J18" s="53"/>
      <c r="K18" s="52"/>
      <c r="L18" s="54"/>
      <c r="M18" s="81"/>
    </row>
    <row r="19" spans="1:17" ht="26.1" customHeight="1" x14ac:dyDescent="0.15">
      <c r="A19" s="178">
        <v>7</v>
      </c>
      <c r="B19" s="52"/>
      <c r="C19" s="53"/>
      <c r="D19" s="52"/>
      <c r="E19" s="54"/>
      <c r="F19" s="81"/>
      <c r="H19" s="178">
        <v>7</v>
      </c>
      <c r="I19" s="52"/>
      <c r="J19" s="53"/>
      <c r="K19" s="52"/>
      <c r="L19" s="54"/>
      <c r="M19" s="81"/>
    </row>
    <row r="20" spans="1:17" ht="26.1" customHeight="1" x14ac:dyDescent="0.15">
      <c r="A20" s="178">
        <v>8</v>
      </c>
      <c r="B20" s="52"/>
      <c r="C20" s="53"/>
      <c r="D20" s="52"/>
      <c r="E20" s="54"/>
      <c r="F20" s="81"/>
      <c r="H20" s="178">
        <v>8</v>
      </c>
      <c r="I20" s="52"/>
      <c r="J20" s="53"/>
      <c r="K20" s="52"/>
      <c r="L20" s="54"/>
      <c r="M20" s="81"/>
    </row>
    <row r="21" spans="1:17" s="169" customFormat="1" ht="26.1" customHeight="1" x14ac:dyDescent="0.15">
      <c r="A21" s="178">
        <v>9</v>
      </c>
      <c r="B21" s="52"/>
      <c r="C21" s="53"/>
      <c r="D21" s="52"/>
      <c r="E21" s="54"/>
      <c r="F21" s="81"/>
      <c r="H21" s="178">
        <v>9</v>
      </c>
      <c r="I21" s="52"/>
      <c r="J21" s="53"/>
      <c r="K21" s="52"/>
      <c r="L21" s="54"/>
      <c r="M21" s="81"/>
    </row>
    <row r="22" spans="1:17" ht="26.1" customHeight="1" thickBot="1" x14ac:dyDescent="0.2">
      <c r="A22" s="179">
        <v>10</v>
      </c>
      <c r="B22" s="56"/>
      <c r="C22" s="57"/>
      <c r="D22" s="56"/>
      <c r="E22" s="58"/>
      <c r="F22" s="82"/>
      <c r="H22" s="179">
        <v>10</v>
      </c>
      <c r="I22" s="56"/>
      <c r="J22" s="57"/>
      <c r="K22" s="56"/>
      <c r="L22" s="58"/>
      <c r="M22" s="82"/>
    </row>
    <row r="23" spans="1:17" ht="24.95" customHeight="1" x14ac:dyDescent="0.15">
      <c r="A23" s="164"/>
      <c r="B23" s="164"/>
      <c r="C23" s="167"/>
      <c r="D23" s="167"/>
      <c r="E23" s="167"/>
      <c r="F23" s="167"/>
      <c r="J23" s="166"/>
    </row>
    <row r="24" spans="1:17" ht="20.100000000000001" customHeight="1" x14ac:dyDescent="0.15">
      <c r="A24" s="168" t="s">
        <v>66</v>
      </c>
      <c r="B24" s="168"/>
      <c r="C24" s="236"/>
      <c r="D24" s="236"/>
      <c r="E24" s="236"/>
      <c r="F24" s="236"/>
      <c r="H24" s="168" t="s">
        <v>66</v>
      </c>
      <c r="I24" s="168"/>
      <c r="J24" s="236"/>
      <c r="K24" s="236"/>
      <c r="L24" s="236"/>
      <c r="M24" s="236"/>
    </row>
    <row r="25" spans="1:17" s="169" customFormat="1" ht="28.35" customHeight="1" x14ac:dyDescent="0.15">
      <c r="A25" s="168" t="s">
        <v>71</v>
      </c>
      <c r="B25" s="168"/>
      <c r="C25" s="235"/>
      <c r="D25" s="235"/>
      <c r="E25" s="235"/>
      <c r="F25" s="235"/>
      <c r="H25" s="168" t="s">
        <v>71</v>
      </c>
      <c r="I25" s="168"/>
      <c r="J25" s="235"/>
      <c r="K25" s="235"/>
      <c r="L25" s="235"/>
      <c r="M25" s="235"/>
    </row>
    <row r="26" spans="1:17" s="169" customFormat="1" ht="10.35" customHeight="1" x14ac:dyDescent="0.15">
      <c r="A26" s="168"/>
      <c r="B26" s="168"/>
      <c r="C26" s="166"/>
      <c r="D26" s="166"/>
      <c r="E26" s="166"/>
      <c r="F26" s="166"/>
      <c r="H26" s="168"/>
      <c r="I26" s="168"/>
      <c r="J26" s="166"/>
      <c r="K26" s="166"/>
      <c r="L26" s="166"/>
      <c r="M26" s="166"/>
    </row>
    <row r="27" spans="1:17" ht="20.100000000000001" customHeight="1" x14ac:dyDescent="0.15">
      <c r="A27" s="168" t="s">
        <v>66</v>
      </c>
      <c r="B27" s="168"/>
      <c r="C27" s="236"/>
      <c r="D27" s="236"/>
      <c r="E27" s="236"/>
      <c r="F27" s="236"/>
      <c r="H27" s="168" t="s">
        <v>66</v>
      </c>
      <c r="I27" s="168"/>
      <c r="J27" s="236"/>
      <c r="K27" s="236"/>
      <c r="L27" s="236"/>
      <c r="M27" s="236"/>
    </row>
    <row r="28" spans="1:17" s="169" customFormat="1" ht="28.35" customHeight="1" x14ac:dyDescent="0.15">
      <c r="A28" s="170" t="s">
        <v>70</v>
      </c>
      <c r="B28" s="168"/>
      <c r="C28" s="235"/>
      <c r="D28" s="235"/>
      <c r="E28" s="235"/>
      <c r="F28" s="235"/>
      <c r="H28" s="170" t="s">
        <v>70</v>
      </c>
      <c r="I28" s="168"/>
      <c r="J28" s="235"/>
      <c r="K28" s="235"/>
      <c r="L28" s="235"/>
      <c r="M28" s="235"/>
    </row>
    <row r="29" spans="1:17" s="169" customFormat="1" ht="10.35" customHeight="1" x14ac:dyDescent="0.15">
      <c r="A29" s="170"/>
      <c r="B29" s="168"/>
      <c r="C29" s="166"/>
      <c r="D29" s="166"/>
      <c r="E29" s="166"/>
      <c r="F29" s="166"/>
      <c r="H29" s="170"/>
      <c r="I29" s="168"/>
      <c r="J29" s="166"/>
      <c r="K29" s="166"/>
      <c r="L29" s="166"/>
      <c r="M29" s="166"/>
    </row>
    <row r="30" spans="1:17" s="169" customFormat="1" ht="28.35" customHeight="1" thickBot="1" x14ac:dyDescent="0.2">
      <c r="A30" s="166" t="s">
        <v>77</v>
      </c>
      <c r="B30" s="171" t="s">
        <v>30</v>
      </c>
      <c r="C30" s="102"/>
      <c r="D30" s="171"/>
      <c r="F30" s="166"/>
      <c r="H30" s="166"/>
      <c r="I30" s="171" t="s">
        <v>30</v>
      </c>
      <c r="J30" s="102"/>
      <c r="K30" s="171"/>
      <c r="M30" s="166"/>
      <c r="O30" s="166"/>
      <c r="P30" s="166"/>
      <c r="Q30" s="166"/>
    </row>
    <row r="31" spans="1:17" ht="26.1" customHeight="1" thickBot="1" x14ac:dyDescent="0.2">
      <c r="A31" s="172" t="s">
        <v>47</v>
      </c>
      <c r="B31" s="173" t="s">
        <v>48</v>
      </c>
      <c r="C31" s="174" t="s">
        <v>49</v>
      </c>
      <c r="D31" s="173" t="s">
        <v>50</v>
      </c>
      <c r="E31" s="175" t="s">
        <v>51</v>
      </c>
      <c r="F31" s="176" t="s">
        <v>81</v>
      </c>
      <c r="H31" s="172" t="s">
        <v>47</v>
      </c>
      <c r="I31" s="173" t="s">
        <v>48</v>
      </c>
      <c r="J31" s="174" t="s">
        <v>49</v>
      </c>
      <c r="K31" s="173" t="s">
        <v>50</v>
      </c>
      <c r="L31" s="175" t="s">
        <v>51</v>
      </c>
      <c r="M31" s="176" t="s">
        <v>81</v>
      </c>
    </row>
    <row r="32" spans="1:17" ht="26.1" customHeight="1" x14ac:dyDescent="0.15">
      <c r="A32" s="177">
        <v>1</v>
      </c>
      <c r="B32" s="47"/>
      <c r="C32" s="48"/>
      <c r="D32" s="47"/>
      <c r="E32" s="49"/>
      <c r="F32" s="80"/>
      <c r="H32" s="177">
        <v>1</v>
      </c>
      <c r="I32" s="47"/>
      <c r="J32" s="48"/>
      <c r="K32" s="47"/>
      <c r="L32" s="49"/>
      <c r="M32" s="80"/>
    </row>
    <row r="33" spans="1:13" ht="26.1" customHeight="1" x14ac:dyDescent="0.15">
      <c r="A33" s="178">
        <v>2</v>
      </c>
      <c r="B33" s="52"/>
      <c r="C33" s="53"/>
      <c r="D33" s="52"/>
      <c r="E33" s="54"/>
      <c r="F33" s="81"/>
      <c r="H33" s="178">
        <v>2</v>
      </c>
      <c r="I33" s="52"/>
      <c r="J33" s="53"/>
      <c r="K33" s="52"/>
      <c r="L33" s="54"/>
      <c r="M33" s="81"/>
    </row>
    <row r="34" spans="1:13" ht="26.1" customHeight="1" x14ac:dyDescent="0.15">
      <c r="A34" s="178">
        <v>3</v>
      </c>
      <c r="B34" s="52"/>
      <c r="C34" s="53"/>
      <c r="D34" s="52"/>
      <c r="E34" s="54"/>
      <c r="F34" s="81"/>
      <c r="H34" s="178">
        <v>3</v>
      </c>
      <c r="I34" s="52"/>
      <c r="J34" s="53"/>
      <c r="K34" s="52"/>
      <c r="L34" s="54"/>
      <c r="M34" s="81"/>
    </row>
    <row r="35" spans="1:13" ht="26.1" customHeight="1" x14ac:dyDescent="0.15">
      <c r="A35" s="178">
        <v>4</v>
      </c>
      <c r="B35" s="52"/>
      <c r="C35" s="53"/>
      <c r="D35" s="52"/>
      <c r="E35" s="54"/>
      <c r="F35" s="81"/>
      <c r="H35" s="178">
        <v>4</v>
      </c>
      <c r="I35" s="52"/>
      <c r="J35" s="53"/>
      <c r="K35" s="52"/>
      <c r="L35" s="54"/>
      <c r="M35" s="81"/>
    </row>
    <row r="36" spans="1:13" ht="26.1" customHeight="1" x14ac:dyDescent="0.15">
      <c r="A36" s="178">
        <v>5</v>
      </c>
      <c r="B36" s="52"/>
      <c r="C36" s="53"/>
      <c r="D36" s="52"/>
      <c r="E36" s="54"/>
      <c r="F36" s="81"/>
      <c r="H36" s="178">
        <v>5</v>
      </c>
      <c r="I36" s="52"/>
      <c r="J36" s="53"/>
      <c r="K36" s="52"/>
      <c r="L36" s="54"/>
      <c r="M36" s="81"/>
    </row>
    <row r="37" spans="1:13" ht="26.1" customHeight="1" x14ac:dyDescent="0.15">
      <c r="A37" s="178">
        <v>6</v>
      </c>
      <c r="B37" s="52"/>
      <c r="C37" s="53"/>
      <c r="D37" s="52"/>
      <c r="E37" s="54"/>
      <c r="F37" s="81"/>
      <c r="H37" s="178">
        <v>6</v>
      </c>
      <c r="I37" s="52"/>
      <c r="J37" s="53"/>
      <c r="K37" s="52"/>
      <c r="L37" s="54"/>
      <c r="M37" s="81"/>
    </row>
    <row r="38" spans="1:13" ht="26.1" customHeight="1" x14ac:dyDescent="0.15">
      <c r="A38" s="178">
        <v>7</v>
      </c>
      <c r="B38" s="52"/>
      <c r="C38" s="53"/>
      <c r="D38" s="52"/>
      <c r="E38" s="54"/>
      <c r="F38" s="81"/>
      <c r="H38" s="178">
        <v>7</v>
      </c>
      <c r="I38" s="52"/>
      <c r="J38" s="53"/>
      <c r="K38" s="52"/>
      <c r="L38" s="54"/>
      <c r="M38" s="81"/>
    </row>
    <row r="39" spans="1:13" ht="26.1" customHeight="1" x14ac:dyDescent="0.15">
      <c r="A39" s="178">
        <v>8</v>
      </c>
      <c r="B39" s="52"/>
      <c r="C39" s="53"/>
      <c r="D39" s="52"/>
      <c r="E39" s="54"/>
      <c r="F39" s="81"/>
      <c r="H39" s="178">
        <v>8</v>
      </c>
      <c r="I39" s="52"/>
      <c r="J39" s="53"/>
      <c r="K39" s="52"/>
      <c r="L39" s="54"/>
      <c r="M39" s="81"/>
    </row>
    <row r="40" spans="1:13" s="169" customFormat="1" ht="26.1" customHeight="1" x14ac:dyDescent="0.15">
      <c r="A40" s="178">
        <v>9</v>
      </c>
      <c r="B40" s="52"/>
      <c r="C40" s="53"/>
      <c r="D40" s="52"/>
      <c r="E40" s="54"/>
      <c r="F40" s="81"/>
      <c r="H40" s="178">
        <v>9</v>
      </c>
      <c r="I40" s="52"/>
      <c r="J40" s="53"/>
      <c r="K40" s="52"/>
      <c r="L40" s="54"/>
      <c r="M40" s="81"/>
    </row>
    <row r="41" spans="1:13" ht="26.1" customHeight="1" thickBot="1" x14ac:dyDescent="0.2">
      <c r="A41" s="179">
        <v>10</v>
      </c>
      <c r="B41" s="56"/>
      <c r="C41" s="57"/>
      <c r="D41" s="56"/>
      <c r="E41" s="58"/>
      <c r="F41" s="82"/>
      <c r="H41" s="179">
        <v>10</v>
      </c>
      <c r="I41" s="56"/>
      <c r="J41" s="57"/>
      <c r="K41" s="56"/>
      <c r="L41" s="58"/>
      <c r="M41" s="82"/>
    </row>
    <row r="42" spans="1:13" ht="24.95" customHeight="1" x14ac:dyDescent="0.15">
      <c r="A42" s="164"/>
      <c r="B42" s="164"/>
      <c r="C42" s="167"/>
      <c r="D42" s="167"/>
      <c r="E42" s="167"/>
      <c r="F42" s="167"/>
      <c r="J42" s="166"/>
    </row>
    <row r="43" spans="1:13" ht="20.100000000000001" customHeight="1" x14ac:dyDescent="0.15">
      <c r="A43" s="168" t="s">
        <v>66</v>
      </c>
      <c r="B43" s="168"/>
      <c r="C43" s="236"/>
      <c r="D43" s="236"/>
      <c r="E43" s="236"/>
      <c r="F43" s="236"/>
      <c r="H43" s="168" t="s">
        <v>66</v>
      </c>
      <c r="I43" s="168"/>
      <c r="J43" s="236"/>
      <c r="K43" s="236"/>
      <c r="L43" s="236"/>
      <c r="M43" s="236"/>
    </row>
    <row r="44" spans="1:13" s="169" customFormat="1" ht="28.35" customHeight="1" x14ac:dyDescent="0.15">
      <c r="A44" s="168" t="s">
        <v>71</v>
      </c>
      <c r="B44" s="168"/>
      <c r="C44" s="235"/>
      <c r="D44" s="235"/>
      <c r="E44" s="235"/>
      <c r="F44" s="235"/>
      <c r="H44" s="168" t="s">
        <v>71</v>
      </c>
      <c r="I44" s="168"/>
      <c r="J44" s="235"/>
      <c r="K44" s="235"/>
      <c r="L44" s="235"/>
      <c r="M44" s="235"/>
    </row>
    <row r="45" spans="1:13" s="169" customFormat="1" ht="10.35" customHeight="1" x14ac:dyDescent="0.15">
      <c r="A45" s="168"/>
      <c r="B45" s="168"/>
      <c r="C45" s="166"/>
      <c r="D45" s="166"/>
      <c r="E45" s="166"/>
      <c r="F45" s="166"/>
      <c r="H45" s="168"/>
      <c r="I45" s="168"/>
      <c r="J45" s="166"/>
      <c r="K45" s="166"/>
      <c r="L45" s="166"/>
      <c r="M45" s="166"/>
    </row>
    <row r="46" spans="1:13" ht="20.100000000000001" customHeight="1" x14ac:dyDescent="0.15">
      <c r="A46" s="168" t="s">
        <v>66</v>
      </c>
      <c r="B46" s="168"/>
      <c r="C46" s="236"/>
      <c r="D46" s="236"/>
      <c r="E46" s="236"/>
      <c r="F46" s="236"/>
      <c r="H46" s="168" t="s">
        <v>66</v>
      </c>
      <c r="I46" s="168"/>
      <c r="J46" s="236"/>
      <c r="K46" s="236"/>
      <c r="L46" s="236"/>
      <c r="M46" s="236"/>
    </row>
    <row r="47" spans="1:13" s="169" customFormat="1" ht="28.35" customHeight="1" x14ac:dyDescent="0.15">
      <c r="A47" s="170" t="s">
        <v>70</v>
      </c>
      <c r="B47" s="168"/>
      <c r="C47" s="235"/>
      <c r="D47" s="235"/>
      <c r="E47" s="235"/>
      <c r="F47" s="235"/>
      <c r="H47" s="170" t="s">
        <v>70</v>
      </c>
      <c r="I47" s="168"/>
      <c r="J47" s="235"/>
      <c r="K47" s="235"/>
      <c r="L47" s="235"/>
      <c r="M47" s="235"/>
    </row>
    <row r="48" spans="1:13" s="169" customFormat="1" ht="10.35" customHeight="1" x14ac:dyDescent="0.15">
      <c r="A48" s="170"/>
      <c r="B48" s="168"/>
      <c r="C48" s="166"/>
      <c r="D48" s="166"/>
      <c r="E48" s="166"/>
      <c r="F48" s="166"/>
      <c r="H48" s="170"/>
      <c r="I48" s="168"/>
      <c r="J48" s="166"/>
      <c r="K48" s="166"/>
      <c r="L48" s="166"/>
      <c r="M48" s="166"/>
    </row>
    <row r="49" spans="1:17" s="169" customFormat="1" ht="28.35" customHeight="1" thickBot="1" x14ac:dyDescent="0.2">
      <c r="A49" s="166" t="s">
        <v>77</v>
      </c>
      <c r="B49" s="171" t="s">
        <v>30</v>
      </c>
      <c r="C49" s="102"/>
      <c r="D49" s="171"/>
      <c r="F49" s="166"/>
      <c r="H49" s="166"/>
      <c r="I49" s="171" t="s">
        <v>30</v>
      </c>
      <c r="J49" s="102"/>
      <c r="K49" s="171"/>
      <c r="M49" s="166"/>
      <c r="O49" s="166"/>
      <c r="P49" s="166"/>
      <c r="Q49" s="166"/>
    </row>
    <row r="50" spans="1:17" ht="26.1" customHeight="1" thickBot="1" x14ac:dyDescent="0.2">
      <c r="A50" s="172" t="s">
        <v>47</v>
      </c>
      <c r="B50" s="173" t="s">
        <v>48</v>
      </c>
      <c r="C50" s="174" t="s">
        <v>49</v>
      </c>
      <c r="D50" s="173" t="s">
        <v>50</v>
      </c>
      <c r="E50" s="175" t="s">
        <v>51</v>
      </c>
      <c r="F50" s="176" t="s">
        <v>81</v>
      </c>
      <c r="H50" s="172" t="s">
        <v>47</v>
      </c>
      <c r="I50" s="173" t="s">
        <v>48</v>
      </c>
      <c r="J50" s="174" t="s">
        <v>49</v>
      </c>
      <c r="K50" s="173" t="s">
        <v>50</v>
      </c>
      <c r="L50" s="175" t="s">
        <v>51</v>
      </c>
      <c r="M50" s="176" t="s">
        <v>81</v>
      </c>
    </row>
    <row r="51" spans="1:17" ht="26.1" customHeight="1" x14ac:dyDescent="0.15">
      <c r="A51" s="177">
        <v>1</v>
      </c>
      <c r="B51" s="47"/>
      <c r="C51" s="48"/>
      <c r="D51" s="47"/>
      <c r="E51" s="49"/>
      <c r="F51" s="80"/>
      <c r="H51" s="177">
        <v>1</v>
      </c>
      <c r="I51" s="47"/>
      <c r="J51" s="48"/>
      <c r="K51" s="47"/>
      <c r="L51" s="49"/>
      <c r="M51" s="80"/>
    </row>
    <row r="52" spans="1:17" ht="26.1" customHeight="1" x14ac:dyDescent="0.15">
      <c r="A52" s="178">
        <v>2</v>
      </c>
      <c r="B52" s="52"/>
      <c r="C52" s="53"/>
      <c r="D52" s="52"/>
      <c r="E52" s="54"/>
      <c r="F52" s="81"/>
      <c r="H52" s="178">
        <v>2</v>
      </c>
      <c r="I52" s="52"/>
      <c r="J52" s="53"/>
      <c r="K52" s="52"/>
      <c r="L52" s="54"/>
      <c r="M52" s="81"/>
    </row>
    <row r="53" spans="1:17" ht="26.1" customHeight="1" x14ac:dyDescent="0.15">
      <c r="A53" s="178">
        <v>3</v>
      </c>
      <c r="B53" s="52"/>
      <c r="C53" s="53"/>
      <c r="D53" s="52"/>
      <c r="E53" s="54"/>
      <c r="F53" s="81"/>
      <c r="H53" s="178">
        <v>3</v>
      </c>
      <c r="I53" s="52"/>
      <c r="J53" s="53"/>
      <c r="K53" s="52"/>
      <c r="L53" s="54"/>
      <c r="M53" s="81"/>
    </row>
    <row r="54" spans="1:17" ht="26.1" customHeight="1" x14ac:dyDescent="0.15">
      <c r="A54" s="178">
        <v>4</v>
      </c>
      <c r="B54" s="52"/>
      <c r="C54" s="53"/>
      <c r="D54" s="52"/>
      <c r="E54" s="54"/>
      <c r="F54" s="81"/>
      <c r="H54" s="178">
        <v>4</v>
      </c>
      <c r="I54" s="52"/>
      <c r="J54" s="53"/>
      <c r="K54" s="52"/>
      <c r="L54" s="54"/>
      <c r="M54" s="81"/>
    </row>
    <row r="55" spans="1:17" ht="26.1" customHeight="1" x14ac:dyDescent="0.15">
      <c r="A55" s="178">
        <v>5</v>
      </c>
      <c r="B55" s="52"/>
      <c r="C55" s="53"/>
      <c r="D55" s="52"/>
      <c r="E55" s="54"/>
      <c r="F55" s="81"/>
      <c r="H55" s="178">
        <v>5</v>
      </c>
      <c r="I55" s="52"/>
      <c r="J55" s="53"/>
      <c r="K55" s="52"/>
      <c r="L55" s="54"/>
      <c r="M55" s="81"/>
    </row>
    <row r="56" spans="1:17" ht="26.1" customHeight="1" x14ac:dyDescent="0.15">
      <c r="A56" s="178">
        <v>6</v>
      </c>
      <c r="B56" s="52"/>
      <c r="C56" s="53"/>
      <c r="D56" s="52"/>
      <c r="E56" s="54"/>
      <c r="F56" s="81"/>
      <c r="H56" s="178">
        <v>6</v>
      </c>
      <c r="I56" s="52"/>
      <c r="J56" s="53"/>
      <c r="K56" s="52"/>
      <c r="L56" s="54"/>
      <c r="M56" s="81"/>
    </row>
    <row r="57" spans="1:17" ht="26.1" customHeight="1" x14ac:dyDescent="0.15">
      <c r="A57" s="178">
        <v>7</v>
      </c>
      <c r="B57" s="52"/>
      <c r="C57" s="53"/>
      <c r="D57" s="52"/>
      <c r="E57" s="54"/>
      <c r="F57" s="81"/>
      <c r="H57" s="178">
        <v>7</v>
      </c>
      <c r="I57" s="52"/>
      <c r="J57" s="53"/>
      <c r="K57" s="52"/>
      <c r="L57" s="54"/>
      <c r="M57" s="81"/>
    </row>
    <row r="58" spans="1:17" ht="26.1" customHeight="1" x14ac:dyDescent="0.15">
      <c r="A58" s="178">
        <v>8</v>
      </c>
      <c r="B58" s="52"/>
      <c r="C58" s="53"/>
      <c r="D58" s="52"/>
      <c r="E58" s="54"/>
      <c r="F58" s="81"/>
      <c r="H58" s="178">
        <v>8</v>
      </c>
      <c r="I58" s="52"/>
      <c r="J58" s="53"/>
      <c r="K58" s="52"/>
      <c r="L58" s="54"/>
      <c r="M58" s="81"/>
    </row>
    <row r="59" spans="1:17" s="169" customFormat="1" ht="26.1" customHeight="1" x14ac:dyDescent="0.15">
      <c r="A59" s="178">
        <v>9</v>
      </c>
      <c r="B59" s="52"/>
      <c r="C59" s="53"/>
      <c r="D59" s="52"/>
      <c r="E59" s="54"/>
      <c r="F59" s="81"/>
      <c r="H59" s="178">
        <v>9</v>
      </c>
      <c r="I59" s="52"/>
      <c r="J59" s="53"/>
      <c r="K59" s="52"/>
      <c r="L59" s="54"/>
      <c r="M59" s="81"/>
    </row>
    <row r="60" spans="1:17" ht="26.1" customHeight="1" thickBot="1" x14ac:dyDescent="0.2">
      <c r="A60" s="179">
        <v>10</v>
      </c>
      <c r="B60" s="56"/>
      <c r="C60" s="57"/>
      <c r="D60" s="56"/>
      <c r="E60" s="58"/>
      <c r="F60" s="82"/>
      <c r="H60" s="179">
        <v>10</v>
      </c>
      <c r="I60" s="56"/>
      <c r="J60" s="57"/>
      <c r="K60" s="56"/>
      <c r="L60" s="58"/>
      <c r="M60" s="82"/>
    </row>
    <row r="61" spans="1:17" s="169" customFormat="1" hidden="1" x14ac:dyDescent="0.15">
      <c r="B61" s="180"/>
      <c r="C61" s="180"/>
      <c r="D61" s="180"/>
      <c r="E61" s="180"/>
      <c r="F61" s="180"/>
      <c r="G61" s="166"/>
      <c r="H61" s="166"/>
      <c r="I61" s="166"/>
      <c r="J61" s="181"/>
    </row>
    <row r="62" spans="1:17" s="169" customFormat="1" hidden="1" x14ac:dyDescent="0.15">
      <c r="B62" s="180"/>
      <c r="C62" s="180"/>
      <c r="D62" s="180"/>
      <c r="E62" s="180"/>
      <c r="F62" s="180"/>
      <c r="G62" s="166"/>
      <c r="H62" s="166"/>
      <c r="I62" s="166"/>
      <c r="J62" s="181"/>
    </row>
    <row r="63" spans="1:17" s="169" customFormat="1" hidden="1" x14ac:dyDescent="0.15">
      <c r="B63" s="180"/>
      <c r="C63" s="180"/>
      <c r="D63" s="180"/>
      <c r="E63" s="180"/>
      <c r="F63" s="180"/>
      <c r="G63" s="166"/>
      <c r="H63" s="166"/>
      <c r="I63" s="166"/>
      <c r="J63" s="181"/>
    </row>
    <row r="64" spans="1:17" s="169" customFormat="1" hidden="1" x14ac:dyDescent="0.15">
      <c r="B64" s="180"/>
      <c r="C64" s="180"/>
      <c r="D64" s="180"/>
      <c r="E64" s="180"/>
      <c r="F64" s="180"/>
      <c r="G64" s="166"/>
      <c r="H64" s="166"/>
      <c r="I64" s="166"/>
      <c r="J64" s="181"/>
    </row>
    <row r="65" spans="2:10" s="169" customFormat="1" hidden="1" x14ac:dyDescent="0.15">
      <c r="B65" s="180"/>
      <c r="C65" s="180"/>
      <c r="D65" s="180"/>
      <c r="E65" s="180"/>
      <c r="F65" s="180"/>
      <c r="G65" s="166"/>
      <c r="H65" s="166"/>
      <c r="I65" s="166"/>
      <c r="J65" s="181"/>
    </row>
    <row r="66" spans="2:10" s="169" customFormat="1" hidden="1" x14ac:dyDescent="0.15">
      <c r="B66" s="180"/>
      <c r="C66" s="180"/>
      <c r="D66" s="180"/>
      <c r="E66" s="180"/>
      <c r="F66" s="180"/>
      <c r="G66" s="166"/>
      <c r="H66" s="166"/>
      <c r="I66" s="166"/>
      <c r="J66" s="181"/>
    </row>
    <row r="67" spans="2:10" x14ac:dyDescent="0.15"/>
  </sheetData>
  <sheetProtection sheet="1" objects="1" scenarios="1"/>
  <dataConsolidate/>
  <mergeCells count="25">
    <mergeCell ref="C44:F44"/>
    <mergeCell ref="J44:M44"/>
    <mergeCell ref="C46:F46"/>
    <mergeCell ref="J46:M46"/>
    <mergeCell ref="C47:F47"/>
    <mergeCell ref="J47:M47"/>
    <mergeCell ref="C27:F27"/>
    <mergeCell ref="J27:M27"/>
    <mergeCell ref="C28:F28"/>
    <mergeCell ref="J28:M28"/>
    <mergeCell ref="C43:F43"/>
    <mergeCell ref="J43:M43"/>
    <mergeCell ref="C9:F9"/>
    <mergeCell ref="J9:M9"/>
    <mergeCell ref="C24:F24"/>
    <mergeCell ref="J24:M24"/>
    <mergeCell ref="C25:F25"/>
    <mergeCell ref="J25:M25"/>
    <mergeCell ref="C8:F8"/>
    <mergeCell ref="J8:M8"/>
    <mergeCell ref="C3:M3"/>
    <mergeCell ref="C5:F5"/>
    <mergeCell ref="J5:M5"/>
    <mergeCell ref="C6:F6"/>
    <mergeCell ref="J6:M6"/>
  </mergeCells>
  <phoneticPr fontId="1"/>
  <dataValidations count="3">
    <dataValidation allowBlank="1" showInputMessage="1" showErrorMessage="1" errorTitle="リストから選択して下さい" sqref="E11 L11 E30 L30 E49 L49" xr:uid="{00000000-0002-0000-0400-000000000000}"/>
    <dataValidation imeMode="hiragana" allowBlank="1" showInputMessage="1" showErrorMessage="1" sqref="K13:M22 D13:F22 K32:M41 D32:F41 K51:M60 D51:F60" xr:uid="{00000000-0002-0000-0400-000001000000}"/>
    <dataValidation type="list" imeMode="disabled" allowBlank="1" showInputMessage="1" showErrorMessage="1" errorTitle="リストから選択して下さい" sqref="C11 J11 C30 J30 C49 J49" xr:uid="{00000000-0002-0000-0400-000002000000}">
      <formula1>$O$1:$O$2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&amp;R&amp;D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22"/>
  <sheetViews>
    <sheetView view="pageBreakPreview" zoomScaleNormal="100" zoomScaleSheetLayoutView="100" workbookViewId="0">
      <selection activeCell="C6" sqref="C6:F6"/>
    </sheetView>
  </sheetViews>
  <sheetFormatPr defaultColWidth="0" defaultRowHeight="13.5" zeroHeight="1" x14ac:dyDescent="0.15"/>
  <cols>
    <col min="1" max="1" width="7.625" style="45" customWidth="1"/>
    <col min="2" max="6" width="15.5" style="119" customWidth="1"/>
    <col min="7" max="7" width="3.5" style="1" customWidth="1"/>
    <col min="8" max="8" width="7.625" style="1" customWidth="1"/>
    <col min="9" max="9" width="15.5" style="1" customWidth="1"/>
    <col min="10" max="10" width="15.5" style="44" customWidth="1"/>
    <col min="11" max="13" width="15.5" style="1" customWidth="1"/>
    <col min="14" max="14" width="1.625" style="1" customWidth="1"/>
    <col min="15" max="16384" width="7.625" style="1" hidden="1"/>
  </cols>
  <sheetData>
    <row r="1" spans="1:17" ht="35.1" customHeight="1" x14ac:dyDescent="0.15">
      <c r="A1" s="43" t="s">
        <v>161</v>
      </c>
      <c r="B1" s="43"/>
      <c r="C1" s="43"/>
      <c r="D1" s="43"/>
      <c r="E1" s="43"/>
      <c r="F1" s="43"/>
      <c r="G1" s="109"/>
      <c r="H1" s="109"/>
      <c r="I1" s="109"/>
      <c r="J1" s="109"/>
      <c r="K1" s="109"/>
      <c r="L1" s="109"/>
      <c r="M1" s="109"/>
      <c r="N1" s="109"/>
      <c r="O1" s="1" t="s">
        <v>61</v>
      </c>
    </row>
    <row r="2" spans="1:17" ht="35.1" customHeight="1" x14ac:dyDescent="0.15">
      <c r="A2" s="43" t="s">
        <v>74</v>
      </c>
      <c r="B2" s="43"/>
      <c r="C2" s="43"/>
      <c r="D2" s="43"/>
      <c r="E2" s="43"/>
      <c r="F2" s="43"/>
      <c r="G2" s="109"/>
      <c r="H2" s="109"/>
      <c r="I2" s="109"/>
      <c r="J2" s="109"/>
      <c r="K2" s="109"/>
      <c r="L2" s="109"/>
      <c r="M2" s="109"/>
      <c r="N2" s="109"/>
      <c r="O2" s="1" t="s">
        <v>62</v>
      </c>
    </row>
    <row r="3" spans="1:17" ht="39.950000000000003" customHeight="1" x14ac:dyDescent="0.15">
      <c r="A3" s="43" t="s">
        <v>58</v>
      </c>
      <c r="B3" s="43"/>
      <c r="C3" s="240" t="str">
        <f>申込書!B5&amp;申込書!B6</f>
        <v/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O3" s="1" t="s">
        <v>75</v>
      </c>
    </row>
    <row r="4" spans="1:17" ht="10.35" customHeight="1" x14ac:dyDescent="0.15">
      <c r="A4" s="43"/>
      <c r="B4" s="43"/>
      <c r="C4" s="110"/>
      <c r="D4" s="110"/>
      <c r="E4" s="110"/>
      <c r="F4" s="110"/>
      <c r="J4" s="1"/>
    </row>
    <row r="5" spans="1:17" ht="20.100000000000001" customHeight="1" x14ac:dyDescent="0.15">
      <c r="A5" s="111" t="s">
        <v>66</v>
      </c>
      <c r="B5" s="111"/>
      <c r="C5" s="236"/>
      <c r="D5" s="236"/>
      <c r="E5" s="236"/>
      <c r="F5" s="236"/>
      <c r="H5" s="111" t="s">
        <v>66</v>
      </c>
      <c r="I5" s="111"/>
      <c r="J5" s="236"/>
      <c r="K5" s="236"/>
      <c r="L5" s="236"/>
      <c r="M5" s="236"/>
    </row>
    <row r="6" spans="1:17" s="45" customFormat="1" ht="28.35" customHeight="1" x14ac:dyDescent="0.15">
      <c r="A6" s="111" t="s">
        <v>71</v>
      </c>
      <c r="B6" s="111"/>
      <c r="C6" s="235"/>
      <c r="D6" s="235"/>
      <c r="E6" s="235"/>
      <c r="F6" s="235"/>
      <c r="H6" s="111" t="s">
        <v>71</v>
      </c>
      <c r="I6" s="111"/>
      <c r="J6" s="235"/>
      <c r="K6" s="235"/>
      <c r="L6" s="235"/>
      <c r="M6" s="235"/>
    </row>
    <row r="7" spans="1:17" s="45" customFormat="1" ht="10.35" customHeight="1" x14ac:dyDescent="0.15">
      <c r="A7" s="111"/>
      <c r="B7" s="111"/>
      <c r="C7" s="1"/>
      <c r="D7" s="1"/>
      <c r="E7" s="1"/>
      <c r="F7" s="1"/>
      <c r="H7" s="111"/>
      <c r="I7" s="111"/>
      <c r="J7" s="1"/>
      <c r="K7" s="1"/>
      <c r="L7" s="1"/>
      <c r="M7" s="1"/>
    </row>
    <row r="8" spans="1:17" ht="20.100000000000001" customHeight="1" x14ac:dyDescent="0.15">
      <c r="A8" s="111" t="s">
        <v>66</v>
      </c>
      <c r="B8" s="111"/>
      <c r="C8" s="236"/>
      <c r="D8" s="236"/>
      <c r="E8" s="236"/>
      <c r="F8" s="236"/>
      <c r="H8" s="111" t="s">
        <v>66</v>
      </c>
      <c r="I8" s="111"/>
      <c r="J8" s="236"/>
      <c r="K8" s="236"/>
      <c r="L8" s="236"/>
      <c r="M8" s="236"/>
    </row>
    <row r="9" spans="1:17" s="45" customFormat="1" ht="28.35" customHeight="1" x14ac:dyDescent="0.15">
      <c r="A9" s="112" t="s">
        <v>70</v>
      </c>
      <c r="B9" s="111"/>
      <c r="C9" s="235"/>
      <c r="D9" s="235"/>
      <c r="E9" s="235"/>
      <c r="F9" s="235"/>
      <c r="H9" s="112" t="s">
        <v>70</v>
      </c>
      <c r="I9" s="111"/>
      <c r="J9" s="235"/>
      <c r="K9" s="235"/>
      <c r="L9" s="235"/>
      <c r="M9" s="235"/>
    </row>
    <row r="10" spans="1:17" s="45" customFormat="1" ht="10.35" customHeight="1" x14ac:dyDescent="0.15">
      <c r="A10" s="112"/>
      <c r="B10" s="111"/>
      <c r="C10" s="1"/>
      <c r="D10" s="1"/>
      <c r="E10" s="1"/>
      <c r="F10" s="1"/>
      <c r="H10" s="112"/>
      <c r="I10" s="111"/>
      <c r="J10" s="1"/>
      <c r="K10" s="1"/>
      <c r="L10" s="1"/>
      <c r="M10" s="1"/>
    </row>
    <row r="11" spans="1:17" s="45" customFormat="1" ht="28.35" customHeight="1" thickBot="1" x14ac:dyDescent="0.2">
      <c r="A11" s="1" t="s">
        <v>77</v>
      </c>
      <c r="B11" s="113" t="s">
        <v>73</v>
      </c>
      <c r="D11" s="113" t="s">
        <v>72</v>
      </c>
      <c r="E11" s="45" t="s">
        <v>76</v>
      </c>
      <c r="F11" s="1"/>
      <c r="H11" s="1"/>
      <c r="I11" s="113" t="s">
        <v>73</v>
      </c>
      <c r="K11" s="113" t="s">
        <v>72</v>
      </c>
      <c r="L11" s="45" t="s">
        <v>76</v>
      </c>
      <c r="M11" s="1"/>
      <c r="O11" s="1"/>
      <c r="P11" s="1"/>
      <c r="Q11" s="1"/>
    </row>
    <row r="12" spans="1:17" ht="24.95" customHeight="1" thickBot="1" x14ac:dyDescent="0.2">
      <c r="A12" s="114" t="s">
        <v>47</v>
      </c>
      <c r="B12" s="115" t="s">
        <v>48</v>
      </c>
      <c r="C12" s="116" t="s">
        <v>49</v>
      </c>
      <c r="D12" s="115" t="s">
        <v>50</v>
      </c>
      <c r="E12" s="117" t="s">
        <v>51</v>
      </c>
      <c r="F12" s="118" t="s">
        <v>78</v>
      </c>
      <c r="H12" s="114" t="s">
        <v>47</v>
      </c>
      <c r="I12" s="115" t="s">
        <v>48</v>
      </c>
      <c r="J12" s="116" t="s">
        <v>49</v>
      </c>
      <c r="K12" s="115" t="s">
        <v>50</v>
      </c>
      <c r="L12" s="117" t="s">
        <v>51</v>
      </c>
      <c r="M12" s="118" t="s">
        <v>78</v>
      </c>
    </row>
    <row r="13" spans="1:17" ht="24.95" customHeight="1" x14ac:dyDescent="0.15">
      <c r="A13" s="46">
        <v>1</v>
      </c>
      <c r="B13" s="47"/>
      <c r="C13" s="48"/>
      <c r="D13" s="47"/>
      <c r="E13" s="49"/>
      <c r="F13" s="80"/>
      <c r="H13" s="46">
        <v>1</v>
      </c>
      <c r="I13" s="47"/>
      <c r="J13" s="48"/>
      <c r="K13" s="47"/>
      <c r="L13" s="49"/>
      <c r="M13" s="80"/>
    </row>
    <row r="14" spans="1:17" ht="24.95" customHeight="1" x14ac:dyDescent="0.15">
      <c r="A14" s="51">
        <v>2</v>
      </c>
      <c r="B14" s="52"/>
      <c r="C14" s="53"/>
      <c r="D14" s="52"/>
      <c r="E14" s="54"/>
      <c r="F14" s="81"/>
      <c r="H14" s="51">
        <v>2</v>
      </c>
      <c r="I14" s="52"/>
      <c r="J14" s="53"/>
      <c r="K14" s="52"/>
      <c r="L14" s="54"/>
      <c r="M14" s="81"/>
    </row>
    <row r="15" spans="1:17" ht="24.95" customHeight="1" x14ac:dyDescent="0.15">
      <c r="A15" s="51">
        <v>3</v>
      </c>
      <c r="B15" s="52"/>
      <c r="C15" s="53"/>
      <c r="D15" s="52"/>
      <c r="E15" s="54"/>
      <c r="F15" s="81"/>
      <c r="H15" s="51">
        <v>3</v>
      </c>
      <c r="I15" s="52"/>
      <c r="J15" s="53"/>
      <c r="K15" s="52"/>
      <c r="L15" s="54"/>
      <c r="M15" s="81"/>
    </row>
    <row r="16" spans="1:17" ht="24.95" customHeight="1" x14ac:dyDescent="0.15">
      <c r="A16" s="51">
        <v>4</v>
      </c>
      <c r="B16" s="52"/>
      <c r="C16" s="53"/>
      <c r="D16" s="52"/>
      <c r="E16" s="54"/>
      <c r="F16" s="81"/>
      <c r="H16" s="51">
        <v>4</v>
      </c>
      <c r="I16" s="52"/>
      <c r="J16" s="53"/>
      <c r="K16" s="52"/>
      <c r="L16" s="54"/>
      <c r="M16" s="81"/>
    </row>
    <row r="17" spans="1:13" ht="24.95" customHeight="1" x14ac:dyDescent="0.15">
      <c r="A17" s="51">
        <v>5</v>
      </c>
      <c r="B17" s="52"/>
      <c r="C17" s="53"/>
      <c r="D17" s="52"/>
      <c r="E17" s="54"/>
      <c r="F17" s="81"/>
      <c r="H17" s="51">
        <v>5</v>
      </c>
      <c r="I17" s="52"/>
      <c r="J17" s="53"/>
      <c r="K17" s="52"/>
      <c r="L17" s="54"/>
      <c r="M17" s="81"/>
    </row>
    <row r="18" spans="1:13" ht="24.95" customHeight="1" x14ac:dyDescent="0.15">
      <c r="A18" s="51">
        <v>6</v>
      </c>
      <c r="B18" s="52"/>
      <c r="C18" s="53"/>
      <c r="D18" s="52"/>
      <c r="E18" s="54"/>
      <c r="F18" s="81"/>
      <c r="H18" s="51">
        <v>6</v>
      </c>
      <c r="I18" s="52"/>
      <c r="J18" s="53"/>
      <c r="K18" s="52"/>
      <c r="L18" s="54"/>
      <c r="M18" s="81"/>
    </row>
    <row r="19" spans="1:13" ht="24.95" customHeight="1" x14ac:dyDescent="0.15">
      <c r="A19" s="51">
        <v>7</v>
      </c>
      <c r="B19" s="52"/>
      <c r="C19" s="53"/>
      <c r="D19" s="52"/>
      <c r="E19" s="54"/>
      <c r="F19" s="81"/>
      <c r="H19" s="51">
        <v>7</v>
      </c>
      <c r="I19" s="52"/>
      <c r="J19" s="53"/>
      <c r="K19" s="52"/>
      <c r="L19" s="54"/>
      <c r="M19" s="81"/>
    </row>
    <row r="20" spans="1:13" ht="24.95" customHeight="1" x14ac:dyDescent="0.15">
      <c r="A20" s="51">
        <v>8</v>
      </c>
      <c r="B20" s="52"/>
      <c r="C20" s="53"/>
      <c r="D20" s="52"/>
      <c r="E20" s="54"/>
      <c r="F20" s="81"/>
      <c r="H20" s="51">
        <v>8</v>
      </c>
      <c r="I20" s="52"/>
      <c r="J20" s="53"/>
      <c r="K20" s="52"/>
      <c r="L20" s="54"/>
      <c r="M20" s="81"/>
    </row>
    <row r="21" spans="1:13" s="45" customFormat="1" ht="24.95" customHeight="1" x14ac:dyDescent="0.15">
      <c r="A21" s="51">
        <v>9</v>
      </c>
      <c r="B21" s="52"/>
      <c r="C21" s="53"/>
      <c r="D21" s="52"/>
      <c r="E21" s="54"/>
      <c r="F21" s="81"/>
      <c r="H21" s="51">
        <v>9</v>
      </c>
      <c r="I21" s="52"/>
      <c r="J21" s="53"/>
      <c r="K21" s="52"/>
      <c r="L21" s="54"/>
      <c r="M21" s="81"/>
    </row>
    <row r="22" spans="1:13" s="45" customFormat="1" ht="24.95" customHeight="1" x14ac:dyDescent="0.15">
      <c r="A22" s="51">
        <v>10</v>
      </c>
      <c r="B22" s="52"/>
      <c r="C22" s="53"/>
      <c r="D22" s="52"/>
      <c r="E22" s="54"/>
      <c r="F22" s="81"/>
      <c r="H22" s="51">
        <v>10</v>
      </c>
      <c r="I22" s="52"/>
      <c r="J22" s="53"/>
      <c r="K22" s="52"/>
      <c r="L22" s="54"/>
      <c r="M22" s="81"/>
    </row>
    <row r="23" spans="1:13" s="45" customFormat="1" ht="24.95" customHeight="1" x14ac:dyDescent="0.15">
      <c r="A23" s="51">
        <v>11</v>
      </c>
      <c r="B23" s="52"/>
      <c r="C23" s="53"/>
      <c r="D23" s="52"/>
      <c r="E23" s="54"/>
      <c r="F23" s="81"/>
      <c r="H23" s="51">
        <v>11</v>
      </c>
      <c r="I23" s="52"/>
      <c r="J23" s="53"/>
      <c r="K23" s="52"/>
      <c r="L23" s="54"/>
      <c r="M23" s="81"/>
    </row>
    <row r="24" spans="1:13" s="45" customFormat="1" ht="24.95" customHeight="1" x14ac:dyDescent="0.15">
      <c r="A24" s="51">
        <v>12</v>
      </c>
      <c r="B24" s="52"/>
      <c r="C24" s="53"/>
      <c r="D24" s="52"/>
      <c r="E24" s="54"/>
      <c r="F24" s="81"/>
      <c r="H24" s="51">
        <v>12</v>
      </c>
      <c r="I24" s="52"/>
      <c r="J24" s="53"/>
      <c r="K24" s="52"/>
      <c r="L24" s="54"/>
      <c r="M24" s="81"/>
    </row>
    <row r="25" spans="1:13" s="45" customFormat="1" ht="24.95" customHeight="1" x14ac:dyDescent="0.15">
      <c r="A25" s="51">
        <v>13</v>
      </c>
      <c r="B25" s="52"/>
      <c r="C25" s="53"/>
      <c r="D25" s="52"/>
      <c r="E25" s="54"/>
      <c r="F25" s="81"/>
      <c r="H25" s="51">
        <v>13</v>
      </c>
      <c r="I25" s="52"/>
      <c r="J25" s="53"/>
      <c r="K25" s="52"/>
      <c r="L25" s="54"/>
      <c r="M25" s="81"/>
    </row>
    <row r="26" spans="1:13" s="45" customFormat="1" ht="24.95" customHeight="1" x14ac:dyDescent="0.15">
      <c r="A26" s="51">
        <v>14</v>
      </c>
      <c r="B26" s="52"/>
      <c r="C26" s="53"/>
      <c r="D26" s="52"/>
      <c r="E26" s="54"/>
      <c r="F26" s="81"/>
      <c r="H26" s="51">
        <v>14</v>
      </c>
      <c r="I26" s="52"/>
      <c r="J26" s="53"/>
      <c r="K26" s="52"/>
      <c r="L26" s="54"/>
      <c r="M26" s="81"/>
    </row>
    <row r="27" spans="1:13" ht="24.95" customHeight="1" x14ac:dyDescent="0.15">
      <c r="A27" s="51">
        <v>15</v>
      </c>
      <c r="B27" s="52"/>
      <c r="C27" s="53"/>
      <c r="D27" s="52"/>
      <c r="E27" s="54"/>
      <c r="F27" s="81"/>
      <c r="H27" s="51">
        <v>15</v>
      </c>
      <c r="I27" s="52"/>
      <c r="J27" s="53"/>
      <c r="K27" s="52"/>
      <c r="L27" s="54"/>
      <c r="M27" s="81"/>
    </row>
    <row r="28" spans="1:13" ht="24.95" customHeight="1" x14ac:dyDescent="0.15">
      <c r="A28" s="51">
        <v>16</v>
      </c>
      <c r="B28" s="52"/>
      <c r="C28" s="53"/>
      <c r="D28" s="52"/>
      <c r="E28" s="54"/>
      <c r="F28" s="81"/>
      <c r="H28" s="51">
        <v>16</v>
      </c>
      <c r="I28" s="52"/>
      <c r="J28" s="53"/>
      <c r="K28" s="52"/>
      <c r="L28" s="54"/>
      <c r="M28" s="81"/>
    </row>
    <row r="29" spans="1:13" ht="24.95" customHeight="1" x14ac:dyDescent="0.15">
      <c r="A29" s="51">
        <v>17</v>
      </c>
      <c r="B29" s="52"/>
      <c r="C29" s="53"/>
      <c r="D29" s="52"/>
      <c r="E29" s="54"/>
      <c r="F29" s="81"/>
      <c r="H29" s="51">
        <v>17</v>
      </c>
      <c r="I29" s="52"/>
      <c r="J29" s="53"/>
      <c r="K29" s="52"/>
      <c r="L29" s="54"/>
      <c r="M29" s="81"/>
    </row>
    <row r="30" spans="1:13" ht="24.95" customHeight="1" x14ac:dyDescent="0.15">
      <c r="A30" s="51">
        <v>18</v>
      </c>
      <c r="B30" s="52"/>
      <c r="C30" s="53"/>
      <c r="D30" s="52"/>
      <c r="E30" s="54"/>
      <c r="F30" s="81"/>
      <c r="H30" s="51">
        <v>18</v>
      </c>
      <c r="I30" s="52"/>
      <c r="J30" s="53"/>
      <c r="K30" s="52"/>
      <c r="L30" s="54"/>
      <c r="M30" s="81"/>
    </row>
    <row r="31" spans="1:13" ht="24.95" customHeight="1" x14ac:dyDescent="0.15">
      <c r="A31" s="51">
        <v>19</v>
      </c>
      <c r="B31" s="52"/>
      <c r="C31" s="53"/>
      <c r="D31" s="52"/>
      <c r="E31" s="54"/>
      <c r="F31" s="81"/>
      <c r="H31" s="51">
        <v>19</v>
      </c>
      <c r="I31" s="52"/>
      <c r="J31" s="53"/>
      <c r="K31" s="52"/>
      <c r="L31" s="54"/>
      <c r="M31" s="81"/>
    </row>
    <row r="32" spans="1:13" ht="24.95" customHeight="1" thickBot="1" x14ac:dyDescent="0.2">
      <c r="A32" s="55">
        <v>20</v>
      </c>
      <c r="B32" s="56"/>
      <c r="C32" s="57"/>
      <c r="D32" s="56"/>
      <c r="E32" s="58"/>
      <c r="F32" s="82"/>
      <c r="H32" s="55">
        <v>20</v>
      </c>
      <c r="I32" s="56"/>
      <c r="J32" s="57"/>
      <c r="K32" s="56"/>
      <c r="L32" s="58"/>
      <c r="M32" s="82"/>
    </row>
    <row r="33" spans="1:17" ht="24.95" customHeight="1" x14ac:dyDescent="0.15">
      <c r="A33" s="43"/>
      <c r="B33" s="43"/>
      <c r="C33" s="110"/>
      <c r="D33" s="110"/>
      <c r="E33" s="110"/>
      <c r="F33" s="110"/>
      <c r="J33" s="1"/>
    </row>
    <row r="34" spans="1:17" ht="20.100000000000001" customHeight="1" x14ac:dyDescent="0.15">
      <c r="A34" s="111" t="s">
        <v>66</v>
      </c>
      <c r="B34" s="111"/>
      <c r="C34" s="236"/>
      <c r="D34" s="236"/>
      <c r="E34" s="236"/>
      <c r="F34" s="236"/>
      <c r="H34" s="111" t="s">
        <v>66</v>
      </c>
      <c r="I34" s="111"/>
      <c r="J34" s="236"/>
      <c r="K34" s="236"/>
      <c r="L34" s="236"/>
      <c r="M34" s="236"/>
    </row>
    <row r="35" spans="1:17" s="45" customFormat="1" ht="28.35" customHeight="1" x14ac:dyDescent="0.15">
      <c r="A35" s="111" t="s">
        <v>71</v>
      </c>
      <c r="B35" s="111"/>
      <c r="C35" s="235"/>
      <c r="D35" s="235"/>
      <c r="E35" s="235"/>
      <c r="F35" s="235"/>
      <c r="H35" s="111" t="s">
        <v>71</v>
      </c>
      <c r="I35" s="111"/>
      <c r="J35" s="235"/>
      <c r="K35" s="235"/>
      <c r="L35" s="235"/>
      <c r="M35" s="235"/>
    </row>
    <row r="36" spans="1:17" s="45" customFormat="1" ht="10.35" customHeight="1" x14ac:dyDescent="0.15">
      <c r="A36" s="111"/>
      <c r="B36" s="111"/>
      <c r="C36" s="1"/>
      <c r="D36" s="1"/>
      <c r="E36" s="1"/>
      <c r="F36" s="1"/>
      <c r="H36" s="111"/>
      <c r="I36" s="111"/>
      <c r="J36" s="1"/>
      <c r="K36" s="1"/>
      <c r="L36" s="1"/>
      <c r="M36" s="1"/>
    </row>
    <row r="37" spans="1:17" ht="20.100000000000001" customHeight="1" x14ac:dyDescent="0.15">
      <c r="A37" s="111" t="s">
        <v>66</v>
      </c>
      <c r="B37" s="111"/>
      <c r="C37" s="236"/>
      <c r="D37" s="236"/>
      <c r="E37" s="236"/>
      <c r="F37" s="236"/>
      <c r="H37" s="111" t="s">
        <v>66</v>
      </c>
      <c r="I37" s="111"/>
      <c r="J37" s="236"/>
      <c r="K37" s="236"/>
      <c r="L37" s="236"/>
      <c r="M37" s="236"/>
    </row>
    <row r="38" spans="1:17" s="45" customFormat="1" ht="28.35" customHeight="1" x14ac:dyDescent="0.15">
      <c r="A38" s="112" t="s">
        <v>70</v>
      </c>
      <c r="B38" s="111"/>
      <c r="C38" s="235"/>
      <c r="D38" s="235"/>
      <c r="E38" s="235"/>
      <c r="F38" s="235"/>
      <c r="H38" s="112" t="s">
        <v>70</v>
      </c>
      <c r="I38" s="111"/>
      <c r="J38" s="235"/>
      <c r="K38" s="235"/>
      <c r="L38" s="235"/>
      <c r="M38" s="235"/>
    </row>
    <row r="39" spans="1:17" s="45" customFormat="1" ht="10.35" customHeight="1" x14ac:dyDescent="0.15">
      <c r="A39" s="112"/>
      <c r="B39" s="111"/>
      <c r="C39" s="1"/>
      <c r="D39" s="1"/>
      <c r="E39" s="1"/>
      <c r="F39" s="1"/>
      <c r="H39" s="112"/>
      <c r="I39" s="111"/>
      <c r="J39" s="1"/>
      <c r="K39" s="1"/>
      <c r="L39" s="1"/>
      <c r="M39" s="1"/>
    </row>
    <row r="40" spans="1:17" s="45" customFormat="1" ht="28.35" customHeight="1" thickBot="1" x14ac:dyDescent="0.2">
      <c r="A40" s="1" t="s">
        <v>77</v>
      </c>
      <c r="B40" s="113" t="s">
        <v>73</v>
      </c>
      <c r="D40" s="113" t="s">
        <v>72</v>
      </c>
      <c r="E40" s="45" t="s">
        <v>76</v>
      </c>
      <c r="F40" s="1"/>
      <c r="H40" s="1"/>
      <c r="I40" s="113" t="s">
        <v>73</v>
      </c>
      <c r="K40" s="113" t="s">
        <v>72</v>
      </c>
      <c r="L40" s="45" t="s">
        <v>76</v>
      </c>
      <c r="M40" s="1"/>
      <c r="O40" s="1"/>
      <c r="P40" s="1"/>
      <c r="Q40" s="1"/>
    </row>
    <row r="41" spans="1:17" ht="24.95" customHeight="1" thickBot="1" x14ac:dyDescent="0.2">
      <c r="A41" s="114" t="s">
        <v>47</v>
      </c>
      <c r="B41" s="115" t="s">
        <v>48</v>
      </c>
      <c r="C41" s="116" t="s">
        <v>49</v>
      </c>
      <c r="D41" s="115" t="s">
        <v>50</v>
      </c>
      <c r="E41" s="117" t="s">
        <v>51</v>
      </c>
      <c r="F41" s="118" t="s">
        <v>78</v>
      </c>
      <c r="H41" s="114" t="s">
        <v>47</v>
      </c>
      <c r="I41" s="115" t="s">
        <v>48</v>
      </c>
      <c r="J41" s="116" t="s">
        <v>49</v>
      </c>
      <c r="K41" s="115" t="s">
        <v>50</v>
      </c>
      <c r="L41" s="117" t="s">
        <v>51</v>
      </c>
      <c r="M41" s="118" t="s">
        <v>78</v>
      </c>
    </row>
    <row r="42" spans="1:17" ht="24.95" customHeight="1" x14ac:dyDescent="0.15">
      <c r="A42" s="46">
        <v>1</v>
      </c>
      <c r="B42" s="47"/>
      <c r="C42" s="48"/>
      <c r="D42" s="47"/>
      <c r="E42" s="49"/>
      <c r="F42" s="80"/>
      <c r="H42" s="46">
        <v>1</v>
      </c>
      <c r="I42" s="47"/>
      <c r="J42" s="48"/>
      <c r="K42" s="47"/>
      <c r="L42" s="49"/>
      <c r="M42" s="80"/>
    </row>
    <row r="43" spans="1:17" ht="24.95" customHeight="1" x14ac:dyDescent="0.15">
      <c r="A43" s="51">
        <v>2</v>
      </c>
      <c r="B43" s="52"/>
      <c r="C43" s="53"/>
      <c r="D43" s="52"/>
      <c r="E43" s="54"/>
      <c r="F43" s="81"/>
      <c r="H43" s="51">
        <v>2</v>
      </c>
      <c r="I43" s="52"/>
      <c r="J43" s="53"/>
      <c r="K43" s="52"/>
      <c r="L43" s="54"/>
      <c r="M43" s="81"/>
    </row>
    <row r="44" spans="1:17" ht="24.95" customHeight="1" x14ac:dyDescent="0.15">
      <c r="A44" s="51">
        <v>3</v>
      </c>
      <c r="B44" s="52"/>
      <c r="C44" s="53"/>
      <c r="D44" s="52"/>
      <c r="E44" s="54"/>
      <c r="F44" s="81"/>
      <c r="H44" s="51">
        <v>3</v>
      </c>
      <c r="I44" s="52"/>
      <c r="J44" s="53"/>
      <c r="K44" s="52"/>
      <c r="L44" s="54"/>
      <c r="M44" s="81"/>
    </row>
    <row r="45" spans="1:17" ht="24.95" customHeight="1" x14ac:dyDescent="0.15">
      <c r="A45" s="51">
        <v>4</v>
      </c>
      <c r="B45" s="52"/>
      <c r="C45" s="53"/>
      <c r="D45" s="52"/>
      <c r="E45" s="54"/>
      <c r="F45" s="81"/>
      <c r="H45" s="51">
        <v>4</v>
      </c>
      <c r="I45" s="52"/>
      <c r="J45" s="53"/>
      <c r="K45" s="52"/>
      <c r="L45" s="54"/>
      <c r="M45" s="81"/>
    </row>
    <row r="46" spans="1:17" ht="24.95" customHeight="1" x14ac:dyDescent="0.15">
      <c r="A46" s="51">
        <v>5</v>
      </c>
      <c r="B46" s="52"/>
      <c r="C46" s="53"/>
      <c r="D46" s="52"/>
      <c r="E46" s="54"/>
      <c r="F46" s="81"/>
      <c r="H46" s="51">
        <v>5</v>
      </c>
      <c r="I46" s="52"/>
      <c r="J46" s="53"/>
      <c r="K46" s="52"/>
      <c r="L46" s="54"/>
      <c r="M46" s="81"/>
    </row>
    <row r="47" spans="1:17" ht="24.95" customHeight="1" x14ac:dyDescent="0.15">
      <c r="A47" s="51">
        <v>6</v>
      </c>
      <c r="B47" s="52"/>
      <c r="C47" s="53"/>
      <c r="D47" s="52"/>
      <c r="E47" s="54"/>
      <c r="F47" s="81"/>
      <c r="H47" s="51">
        <v>6</v>
      </c>
      <c r="I47" s="52"/>
      <c r="J47" s="53"/>
      <c r="K47" s="52"/>
      <c r="L47" s="54"/>
      <c r="M47" s="81"/>
    </row>
    <row r="48" spans="1:17" ht="24.95" customHeight="1" x14ac:dyDescent="0.15">
      <c r="A48" s="51">
        <v>7</v>
      </c>
      <c r="B48" s="52"/>
      <c r="C48" s="53"/>
      <c r="D48" s="52"/>
      <c r="E48" s="54"/>
      <c r="F48" s="81"/>
      <c r="H48" s="51">
        <v>7</v>
      </c>
      <c r="I48" s="52"/>
      <c r="J48" s="53"/>
      <c r="K48" s="52"/>
      <c r="L48" s="54"/>
      <c r="M48" s="81"/>
    </row>
    <row r="49" spans="1:13" ht="24.95" customHeight="1" x14ac:dyDescent="0.15">
      <c r="A49" s="51">
        <v>8</v>
      </c>
      <c r="B49" s="52"/>
      <c r="C49" s="53"/>
      <c r="D49" s="52"/>
      <c r="E49" s="54"/>
      <c r="F49" s="81"/>
      <c r="H49" s="51">
        <v>8</v>
      </c>
      <c r="I49" s="52"/>
      <c r="J49" s="53"/>
      <c r="K49" s="52"/>
      <c r="L49" s="54"/>
      <c r="M49" s="81"/>
    </row>
    <row r="50" spans="1:13" s="45" customFormat="1" ht="24.95" customHeight="1" x14ac:dyDescent="0.15">
      <c r="A50" s="51">
        <v>9</v>
      </c>
      <c r="B50" s="52"/>
      <c r="C50" s="53"/>
      <c r="D50" s="52"/>
      <c r="E50" s="54"/>
      <c r="F50" s="81"/>
      <c r="H50" s="51">
        <v>9</v>
      </c>
      <c r="I50" s="52"/>
      <c r="J50" s="53"/>
      <c r="K50" s="52"/>
      <c r="L50" s="54"/>
      <c r="M50" s="81"/>
    </row>
    <row r="51" spans="1:13" s="45" customFormat="1" ht="24.95" customHeight="1" x14ac:dyDescent="0.15">
      <c r="A51" s="51">
        <v>10</v>
      </c>
      <c r="B51" s="52"/>
      <c r="C51" s="53"/>
      <c r="D51" s="52"/>
      <c r="E51" s="54"/>
      <c r="F51" s="81"/>
      <c r="H51" s="51">
        <v>10</v>
      </c>
      <c r="I51" s="52"/>
      <c r="J51" s="53"/>
      <c r="K51" s="52"/>
      <c r="L51" s="54"/>
      <c r="M51" s="81"/>
    </row>
    <row r="52" spans="1:13" s="45" customFormat="1" ht="24.95" customHeight="1" x14ac:dyDescent="0.15">
      <c r="A52" s="51">
        <v>11</v>
      </c>
      <c r="B52" s="52"/>
      <c r="C52" s="53"/>
      <c r="D52" s="52"/>
      <c r="E52" s="54"/>
      <c r="F52" s="81"/>
      <c r="H52" s="51">
        <v>11</v>
      </c>
      <c r="I52" s="52"/>
      <c r="J52" s="53"/>
      <c r="K52" s="52"/>
      <c r="L52" s="54"/>
      <c r="M52" s="81"/>
    </row>
    <row r="53" spans="1:13" s="45" customFormat="1" ht="24.95" customHeight="1" x14ac:dyDescent="0.15">
      <c r="A53" s="51">
        <v>12</v>
      </c>
      <c r="B53" s="52"/>
      <c r="C53" s="53"/>
      <c r="D53" s="52"/>
      <c r="E53" s="54"/>
      <c r="F53" s="81"/>
      <c r="H53" s="51">
        <v>12</v>
      </c>
      <c r="I53" s="52"/>
      <c r="J53" s="53"/>
      <c r="K53" s="52"/>
      <c r="L53" s="54"/>
      <c r="M53" s="81"/>
    </row>
    <row r="54" spans="1:13" s="45" customFormat="1" ht="24.95" customHeight="1" x14ac:dyDescent="0.15">
      <c r="A54" s="51">
        <v>13</v>
      </c>
      <c r="B54" s="52"/>
      <c r="C54" s="53"/>
      <c r="D54" s="52"/>
      <c r="E54" s="54"/>
      <c r="F54" s="81"/>
      <c r="H54" s="51">
        <v>13</v>
      </c>
      <c r="I54" s="52"/>
      <c r="J54" s="53"/>
      <c r="K54" s="52"/>
      <c r="L54" s="54"/>
      <c r="M54" s="81"/>
    </row>
    <row r="55" spans="1:13" s="45" customFormat="1" ht="24.95" customHeight="1" x14ac:dyDescent="0.15">
      <c r="A55" s="51">
        <v>14</v>
      </c>
      <c r="B55" s="52"/>
      <c r="C55" s="53"/>
      <c r="D55" s="52"/>
      <c r="E55" s="54"/>
      <c r="F55" s="81"/>
      <c r="H55" s="51">
        <v>14</v>
      </c>
      <c r="I55" s="52"/>
      <c r="J55" s="53"/>
      <c r="K55" s="52"/>
      <c r="L55" s="54"/>
      <c r="M55" s="81"/>
    </row>
    <row r="56" spans="1:13" ht="24.95" customHeight="1" x14ac:dyDescent="0.15">
      <c r="A56" s="51">
        <v>15</v>
      </c>
      <c r="B56" s="52"/>
      <c r="C56" s="53"/>
      <c r="D56" s="52"/>
      <c r="E56" s="54"/>
      <c r="F56" s="81"/>
      <c r="H56" s="51">
        <v>15</v>
      </c>
      <c r="I56" s="52"/>
      <c r="J56" s="53"/>
      <c r="K56" s="52"/>
      <c r="L56" s="54"/>
      <c r="M56" s="81"/>
    </row>
    <row r="57" spans="1:13" ht="24.95" customHeight="1" x14ac:dyDescent="0.15">
      <c r="A57" s="51">
        <v>16</v>
      </c>
      <c r="B57" s="52"/>
      <c r="C57" s="53"/>
      <c r="D57" s="52"/>
      <c r="E57" s="54"/>
      <c r="F57" s="81"/>
      <c r="H57" s="51">
        <v>16</v>
      </c>
      <c r="I57" s="52"/>
      <c r="J57" s="53"/>
      <c r="K57" s="52"/>
      <c r="L57" s="54"/>
      <c r="M57" s="81"/>
    </row>
    <row r="58" spans="1:13" ht="24.95" customHeight="1" x14ac:dyDescent="0.15">
      <c r="A58" s="51">
        <v>17</v>
      </c>
      <c r="B58" s="52"/>
      <c r="C58" s="53"/>
      <c r="D58" s="52"/>
      <c r="E58" s="54"/>
      <c r="F58" s="81"/>
      <c r="H58" s="51">
        <v>17</v>
      </c>
      <c r="I58" s="52"/>
      <c r="J58" s="53"/>
      <c r="K58" s="52"/>
      <c r="L58" s="54"/>
      <c r="M58" s="81"/>
    </row>
    <row r="59" spans="1:13" ht="24.95" customHeight="1" x14ac:dyDescent="0.15">
      <c r="A59" s="51">
        <v>18</v>
      </c>
      <c r="B59" s="52"/>
      <c r="C59" s="53"/>
      <c r="D59" s="52"/>
      <c r="E59" s="54"/>
      <c r="F59" s="81"/>
      <c r="H59" s="51">
        <v>18</v>
      </c>
      <c r="I59" s="52"/>
      <c r="J59" s="53"/>
      <c r="K59" s="52"/>
      <c r="L59" s="54"/>
      <c r="M59" s="81"/>
    </row>
    <row r="60" spans="1:13" ht="24.95" customHeight="1" x14ac:dyDescent="0.15">
      <c r="A60" s="51">
        <v>19</v>
      </c>
      <c r="B60" s="52"/>
      <c r="C60" s="53"/>
      <c r="D60" s="52"/>
      <c r="E60" s="54"/>
      <c r="F60" s="81"/>
      <c r="H60" s="51">
        <v>19</v>
      </c>
      <c r="I60" s="52"/>
      <c r="J60" s="53"/>
      <c r="K60" s="52"/>
      <c r="L60" s="54"/>
      <c r="M60" s="81"/>
    </row>
    <row r="61" spans="1:13" ht="24.95" customHeight="1" thickBot="1" x14ac:dyDescent="0.2">
      <c r="A61" s="55">
        <v>20</v>
      </c>
      <c r="B61" s="56"/>
      <c r="C61" s="57"/>
      <c r="D61" s="56"/>
      <c r="E61" s="58"/>
      <c r="F61" s="82"/>
      <c r="H61" s="55">
        <v>20</v>
      </c>
      <c r="I61" s="56"/>
      <c r="J61" s="57"/>
      <c r="K61" s="56"/>
      <c r="L61" s="58"/>
      <c r="M61" s="82"/>
    </row>
    <row r="62" spans="1:13" ht="25.35" customHeight="1" x14ac:dyDescent="0.15">
      <c r="A62" s="43"/>
      <c r="B62" s="43"/>
      <c r="C62" s="110"/>
      <c r="D62" s="110"/>
      <c r="E62" s="110"/>
      <c r="F62" s="110"/>
      <c r="J62" s="1"/>
    </row>
    <row r="63" spans="1:13" ht="10.35" customHeight="1" x14ac:dyDescent="0.15">
      <c r="A63" s="43"/>
      <c r="B63" s="43"/>
      <c r="C63" s="110"/>
      <c r="D63" s="110"/>
      <c r="E63" s="110"/>
      <c r="F63" s="110"/>
      <c r="J63" s="1"/>
    </row>
    <row r="64" spans="1:13" ht="20.100000000000001" customHeight="1" x14ac:dyDescent="0.15">
      <c r="A64" s="111" t="s">
        <v>66</v>
      </c>
      <c r="B64" s="111"/>
      <c r="C64" s="236"/>
      <c r="D64" s="236"/>
      <c r="E64" s="236"/>
      <c r="F64" s="236"/>
      <c r="H64" s="111" t="s">
        <v>66</v>
      </c>
      <c r="I64" s="111"/>
      <c r="J64" s="236"/>
      <c r="K64" s="236"/>
      <c r="L64" s="236"/>
      <c r="M64" s="236"/>
    </row>
    <row r="65" spans="1:17" s="45" customFormat="1" ht="28.35" customHeight="1" x14ac:dyDescent="0.15">
      <c r="A65" s="111" t="s">
        <v>71</v>
      </c>
      <c r="B65" s="111"/>
      <c r="C65" s="235"/>
      <c r="D65" s="235"/>
      <c r="E65" s="235"/>
      <c r="F65" s="235"/>
      <c r="H65" s="111" t="s">
        <v>71</v>
      </c>
      <c r="I65" s="111"/>
      <c r="J65" s="235"/>
      <c r="K65" s="235"/>
      <c r="L65" s="235"/>
      <c r="M65" s="235"/>
    </row>
    <row r="66" spans="1:17" s="45" customFormat="1" ht="10.35" customHeight="1" x14ac:dyDescent="0.15">
      <c r="A66" s="111"/>
      <c r="B66" s="111"/>
      <c r="C66" s="1"/>
      <c r="D66" s="1"/>
      <c r="E66" s="1"/>
      <c r="F66" s="1"/>
      <c r="H66" s="111"/>
      <c r="I66" s="111"/>
      <c r="J66" s="1"/>
      <c r="K66" s="1"/>
      <c r="L66" s="1"/>
      <c r="M66" s="1"/>
    </row>
    <row r="67" spans="1:17" ht="20.100000000000001" customHeight="1" x14ac:dyDescent="0.15">
      <c r="A67" s="111" t="s">
        <v>66</v>
      </c>
      <c r="B67" s="111"/>
      <c r="C67" s="236"/>
      <c r="D67" s="236"/>
      <c r="E67" s="236"/>
      <c r="F67" s="236"/>
      <c r="H67" s="111" t="s">
        <v>66</v>
      </c>
      <c r="I67" s="111"/>
      <c r="J67" s="236"/>
      <c r="K67" s="236"/>
      <c r="L67" s="236"/>
      <c r="M67" s="236"/>
    </row>
    <row r="68" spans="1:17" s="45" customFormat="1" ht="28.35" customHeight="1" x14ac:dyDescent="0.15">
      <c r="A68" s="112" t="s">
        <v>70</v>
      </c>
      <c r="B68" s="111"/>
      <c r="C68" s="235"/>
      <c r="D68" s="235"/>
      <c r="E68" s="235"/>
      <c r="F68" s="235"/>
      <c r="H68" s="112" t="s">
        <v>70</v>
      </c>
      <c r="I68" s="111"/>
      <c r="J68" s="235"/>
      <c r="K68" s="235"/>
      <c r="L68" s="235"/>
      <c r="M68" s="235"/>
    </row>
    <row r="69" spans="1:17" s="45" customFormat="1" ht="10.35" customHeight="1" x14ac:dyDescent="0.15">
      <c r="A69" s="112"/>
      <c r="B69" s="111"/>
      <c r="C69" s="1"/>
      <c r="D69" s="1"/>
      <c r="E69" s="1"/>
      <c r="F69" s="1"/>
      <c r="H69" s="112"/>
      <c r="I69" s="111"/>
      <c r="J69" s="1"/>
      <c r="K69" s="1"/>
      <c r="L69" s="1"/>
      <c r="M69" s="1"/>
    </row>
    <row r="70" spans="1:17" s="45" customFormat="1" ht="28.35" customHeight="1" thickBot="1" x14ac:dyDescent="0.2">
      <c r="A70" s="1" t="s">
        <v>77</v>
      </c>
      <c r="B70" s="113" t="s">
        <v>73</v>
      </c>
      <c r="D70" s="113" t="s">
        <v>72</v>
      </c>
      <c r="E70" s="45" t="s">
        <v>76</v>
      </c>
      <c r="F70" s="1"/>
      <c r="H70" s="1"/>
      <c r="I70" s="113" t="s">
        <v>73</v>
      </c>
      <c r="K70" s="113" t="s">
        <v>72</v>
      </c>
      <c r="L70" s="45" t="s">
        <v>76</v>
      </c>
      <c r="M70" s="1"/>
      <c r="O70" s="1"/>
      <c r="P70" s="1"/>
      <c r="Q70" s="1"/>
    </row>
    <row r="71" spans="1:17" ht="24.95" customHeight="1" thickBot="1" x14ac:dyDescent="0.2">
      <c r="A71" s="114" t="s">
        <v>47</v>
      </c>
      <c r="B71" s="115" t="s">
        <v>48</v>
      </c>
      <c r="C71" s="116" t="s">
        <v>49</v>
      </c>
      <c r="D71" s="115" t="s">
        <v>50</v>
      </c>
      <c r="E71" s="117" t="s">
        <v>51</v>
      </c>
      <c r="F71" s="118" t="s">
        <v>78</v>
      </c>
      <c r="H71" s="114" t="s">
        <v>47</v>
      </c>
      <c r="I71" s="115" t="s">
        <v>48</v>
      </c>
      <c r="J71" s="116" t="s">
        <v>49</v>
      </c>
      <c r="K71" s="115" t="s">
        <v>50</v>
      </c>
      <c r="L71" s="117" t="s">
        <v>51</v>
      </c>
      <c r="M71" s="118" t="s">
        <v>78</v>
      </c>
    </row>
    <row r="72" spans="1:17" ht="24.95" customHeight="1" x14ac:dyDescent="0.15">
      <c r="A72" s="46">
        <v>1</v>
      </c>
      <c r="B72" s="47"/>
      <c r="C72" s="48"/>
      <c r="D72" s="47"/>
      <c r="E72" s="49"/>
      <c r="F72" s="80"/>
      <c r="H72" s="46">
        <v>1</v>
      </c>
      <c r="I72" s="47"/>
      <c r="J72" s="48"/>
      <c r="K72" s="47"/>
      <c r="L72" s="49"/>
      <c r="M72" s="80"/>
    </row>
    <row r="73" spans="1:17" ht="24.95" customHeight="1" x14ac:dyDescent="0.15">
      <c r="A73" s="51">
        <v>2</v>
      </c>
      <c r="B73" s="52"/>
      <c r="C73" s="53"/>
      <c r="D73" s="52"/>
      <c r="E73" s="54"/>
      <c r="F73" s="81"/>
      <c r="H73" s="51">
        <v>2</v>
      </c>
      <c r="I73" s="52"/>
      <c r="J73" s="53"/>
      <c r="K73" s="52"/>
      <c r="L73" s="54"/>
      <c r="M73" s="81"/>
    </row>
    <row r="74" spans="1:17" ht="24.95" customHeight="1" x14ac:dyDescent="0.15">
      <c r="A74" s="51">
        <v>3</v>
      </c>
      <c r="B74" s="52"/>
      <c r="C74" s="53"/>
      <c r="D74" s="52"/>
      <c r="E74" s="54"/>
      <c r="F74" s="81"/>
      <c r="H74" s="51">
        <v>3</v>
      </c>
      <c r="I74" s="52"/>
      <c r="J74" s="53"/>
      <c r="K74" s="52"/>
      <c r="L74" s="54"/>
      <c r="M74" s="81"/>
    </row>
    <row r="75" spans="1:17" ht="24.95" customHeight="1" x14ac:dyDescent="0.15">
      <c r="A75" s="51">
        <v>4</v>
      </c>
      <c r="B75" s="52"/>
      <c r="C75" s="53"/>
      <c r="D75" s="52"/>
      <c r="E75" s="54"/>
      <c r="F75" s="81"/>
      <c r="H75" s="51">
        <v>4</v>
      </c>
      <c r="I75" s="52"/>
      <c r="J75" s="53"/>
      <c r="K75" s="52"/>
      <c r="L75" s="54"/>
      <c r="M75" s="81"/>
    </row>
    <row r="76" spans="1:17" ht="24.95" customHeight="1" x14ac:dyDescent="0.15">
      <c r="A76" s="51">
        <v>5</v>
      </c>
      <c r="B76" s="52"/>
      <c r="C76" s="53"/>
      <c r="D76" s="52"/>
      <c r="E76" s="54"/>
      <c r="F76" s="81"/>
      <c r="H76" s="51">
        <v>5</v>
      </c>
      <c r="I76" s="52"/>
      <c r="J76" s="53"/>
      <c r="K76" s="52"/>
      <c r="L76" s="54"/>
      <c r="M76" s="81"/>
    </row>
    <row r="77" spans="1:17" ht="24.95" customHeight="1" x14ac:dyDescent="0.15">
      <c r="A77" s="51">
        <v>6</v>
      </c>
      <c r="B77" s="52"/>
      <c r="C77" s="53"/>
      <c r="D77" s="52"/>
      <c r="E77" s="54"/>
      <c r="F77" s="81"/>
      <c r="H77" s="51">
        <v>6</v>
      </c>
      <c r="I77" s="52"/>
      <c r="J77" s="53"/>
      <c r="K77" s="52"/>
      <c r="L77" s="54"/>
      <c r="M77" s="81"/>
    </row>
    <row r="78" spans="1:17" ht="24.95" customHeight="1" x14ac:dyDescent="0.15">
      <c r="A78" s="51">
        <v>7</v>
      </c>
      <c r="B78" s="52"/>
      <c r="C78" s="53"/>
      <c r="D78" s="52"/>
      <c r="E78" s="54"/>
      <c r="F78" s="81"/>
      <c r="H78" s="51">
        <v>7</v>
      </c>
      <c r="I78" s="52"/>
      <c r="J78" s="53"/>
      <c r="K78" s="52"/>
      <c r="L78" s="54"/>
      <c r="M78" s="81"/>
    </row>
    <row r="79" spans="1:17" ht="24.95" customHeight="1" x14ac:dyDescent="0.15">
      <c r="A79" s="51">
        <v>8</v>
      </c>
      <c r="B79" s="52"/>
      <c r="C79" s="53"/>
      <c r="D79" s="52"/>
      <c r="E79" s="54"/>
      <c r="F79" s="81"/>
      <c r="H79" s="51">
        <v>8</v>
      </c>
      <c r="I79" s="52"/>
      <c r="J79" s="53"/>
      <c r="K79" s="52"/>
      <c r="L79" s="54"/>
      <c r="M79" s="81"/>
    </row>
    <row r="80" spans="1:17" s="45" customFormat="1" ht="24.95" customHeight="1" x14ac:dyDescent="0.15">
      <c r="A80" s="51">
        <v>9</v>
      </c>
      <c r="B80" s="52"/>
      <c r="C80" s="53"/>
      <c r="D80" s="52"/>
      <c r="E80" s="54"/>
      <c r="F80" s="81"/>
      <c r="H80" s="51">
        <v>9</v>
      </c>
      <c r="I80" s="52"/>
      <c r="J80" s="53"/>
      <c r="K80" s="52"/>
      <c r="L80" s="54"/>
      <c r="M80" s="81"/>
    </row>
    <row r="81" spans="1:13" s="45" customFormat="1" ht="24.95" customHeight="1" x14ac:dyDescent="0.15">
      <c r="A81" s="51">
        <v>10</v>
      </c>
      <c r="B81" s="52"/>
      <c r="C81" s="53"/>
      <c r="D81" s="52"/>
      <c r="E81" s="54"/>
      <c r="F81" s="81"/>
      <c r="H81" s="51">
        <v>10</v>
      </c>
      <c r="I81" s="52"/>
      <c r="J81" s="53"/>
      <c r="K81" s="52"/>
      <c r="L81" s="54"/>
      <c r="M81" s="81"/>
    </row>
    <row r="82" spans="1:13" s="45" customFormat="1" ht="24.95" customHeight="1" x14ac:dyDescent="0.15">
      <c r="A82" s="51">
        <v>11</v>
      </c>
      <c r="B82" s="52"/>
      <c r="C82" s="53"/>
      <c r="D82" s="52"/>
      <c r="E82" s="54"/>
      <c r="F82" s="81"/>
      <c r="H82" s="51">
        <v>11</v>
      </c>
      <c r="I82" s="52"/>
      <c r="J82" s="53"/>
      <c r="K82" s="52"/>
      <c r="L82" s="54"/>
      <c r="M82" s="81"/>
    </row>
    <row r="83" spans="1:13" s="45" customFormat="1" ht="24.95" customHeight="1" x14ac:dyDescent="0.15">
      <c r="A83" s="51">
        <v>12</v>
      </c>
      <c r="B83" s="52"/>
      <c r="C83" s="53"/>
      <c r="D83" s="52"/>
      <c r="E83" s="54"/>
      <c r="F83" s="81"/>
      <c r="H83" s="51">
        <v>12</v>
      </c>
      <c r="I83" s="52"/>
      <c r="J83" s="53"/>
      <c r="K83" s="52"/>
      <c r="L83" s="54"/>
      <c r="M83" s="81"/>
    </row>
    <row r="84" spans="1:13" s="45" customFormat="1" ht="24.95" customHeight="1" x14ac:dyDescent="0.15">
      <c r="A84" s="51">
        <v>13</v>
      </c>
      <c r="B84" s="52"/>
      <c r="C84" s="53"/>
      <c r="D84" s="52"/>
      <c r="E84" s="54"/>
      <c r="F84" s="81"/>
      <c r="H84" s="51">
        <v>13</v>
      </c>
      <c r="I84" s="52"/>
      <c r="J84" s="53"/>
      <c r="K84" s="52"/>
      <c r="L84" s="54"/>
      <c r="M84" s="81"/>
    </row>
    <row r="85" spans="1:13" s="45" customFormat="1" ht="24.95" customHeight="1" x14ac:dyDescent="0.15">
      <c r="A85" s="51">
        <v>14</v>
      </c>
      <c r="B85" s="52"/>
      <c r="C85" s="53"/>
      <c r="D85" s="52"/>
      <c r="E85" s="54"/>
      <c r="F85" s="81"/>
      <c r="H85" s="51">
        <v>14</v>
      </c>
      <c r="I85" s="52"/>
      <c r="J85" s="53"/>
      <c r="K85" s="52"/>
      <c r="L85" s="54"/>
      <c r="M85" s="81"/>
    </row>
    <row r="86" spans="1:13" ht="24.95" customHeight="1" x14ac:dyDescent="0.15">
      <c r="A86" s="51">
        <v>15</v>
      </c>
      <c r="B86" s="52"/>
      <c r="C86" s="53"/>
      <c r="D86" s="52"/>
      <c r="E86" s="54"/>
      <c r="F86" s="81"/>
      <c r="H86" s="51">
        <v>15</v>
      </c>
      <c r="I86" s="52"/>
      <c r="J86" s="53"/>
      <c r="K86" s="52"/>
      <c r="L86" s="54"/>
      <c r="M86" s="81"/>
    </row>
    <row r="87" spans="1:13" ht="24.95" customHeight="1" x14ac:dyDescent="0.15">
      <c r="A87" s="51">
        <v>16</v>
      </c>
      <c r="B87" s="52"/>
      <c r="C87" s="53"/>
      <c r="D87" s="52"/>
      <c r="E87" s="54"/>
      <c r="F87" s="81"/>
      <c r="H87" s="51">
        <v>16</v>
      </c>
      <c r="I87" s="52"/>
      <c r="J87" s="53"/>
      <c r="K87" s="52"/>
      <c r="L87" s="54"/>
      <c r="M87" s="81"/>
    </row>
    <row r="88" spans="1:13" ht="24.95" customHeight="1" x14ac:dyDescent="0.15">
      <c r="A88" s="51">
        <v>17</v>
      </c>
      <c r="B88" s="52"/>
      <c r="C88" s="53"/>
      <c r="D88" s="52"/>
      <c r="E88" s="54"/>
      <c r="F88" s="81"/>
      <c r="H88" s="51">
        <v>17</v>
      </c>
      <c r="I88" s="52"/>
      <c r="J88" s="53"/>
      <c r="K88" s="52"/>
      <c r="L88" s="54"/>
      <c r="M88" s="81"/>
    </row>
    <row r="89" spans="1:13" ht="24.95" customHeight="1" x14ac:dyDescent="0.15">
      <c r="A89" s="51">
        <v>18</v>
      </c>
      <c r="B89" s="52"/>
      <c r="C89" s="53"/>
      <c r="D89" s="52"/>
      <c r="E89" s="54"/>
      <c r="F89" s="81"/>
      <c r="H89" s="51">
        <v>18</v>
      </c>
      <c r="I89" s="52"/>
      <c r="J89" s="53"/>
      <c r="K89" s="52"/>
      <c r="L89" s="54"/>
      <c r="M89" s="81"/>
    </row>
    <row r="90" spans="1:13" ht="24.95" customHeight="1" x14ac:dyDescent="0.15">
      <c r="A90" s="51">
        <v>19</v>
      </c>
      <c r="B90" s="52"/>
      <c r="C90" s="53"/>
      <c r="D90" s="52"/>
      <c r="E90" s="54"/>
      <c r="F90" s="81"/>
      <c r="H90" s="51">
        <v>19</v>
      </c>
      <c r="I90" s="52"/>
      <c r="J90" s="53"/>
      <c r="K90" s="52"/>
      <c r="L90" s="54"/>
      <c r="M90" s="81"/>
    </row>
    <row r="91" spans="1:13" ht="24.95" customHeight="1" thickBot="1" x14ac:dyDescent="0.2">
      <c r="A91" s="55">
        <v>20</v>
      </c>
      <c r="B91" s="56"/>
      <c r="C91" s="57"/>
      <c r="D91" s="56"/>
      <c r="E91" s="58"/>
      <c r="F91" s="82"/>
      <c r="H91" s="55">
        <v>20</v>
      </c>
      <c r="I91" s="56"/>
      <c r="J91" s="57"/>
      <c r="K91" s="56"/>
      <c r="L91" s="58"/>
      <c r="M91" s="82"/>
    </row>
    <row r="92" spans="1:13" ht="24.95" customHeight="1" x14ac:dyDescent="0.15">
      <c r="A92" s="43"/>
      <c r="B92" s="43"/>
      <c r="C92" s="110"/>
      <c r="D92" s="110"/>
      <c r="E92" s="110"/>
      <c r="F92" s="110"/>
      <c r="J92" s="1"/>
    </row>
    <row r="93" spans="1:13" ht="20.100000000000001" customHeight="1" x14ac:dyDescent="0.15">
      <c r="A93" s="111" t="s">
        <v>66</v>
      </c>
      <c r="B93" s="111"/>
      <c r="C93" s="236"/>
      <c r="D93" s="236"/>
      <c r="E93" s="236"/>
      <c r="F93" s="236"/>
      <c r="H93" s="111" t="s">
        <v>66</v>
      </c>
      <c r="I93" s="111"/>
      <c r="J93" s="236"/>
      <c r="K93" s="236"/>
      <c r="L93" s="236"/>
      <c r="M93" s="236"/>
    </row>
    <row r="94" spans="1:13" s="45" customFormat="1" ht="28.35" customHeight="1" x14ac:dyDescent="0.15">
      <c r="A94" s="111" t="s">
        <v>71</v>
      </c>
      <c r="B94" s="111"/>
      <c r="C94" s="235"/>
      <c r="D94" s="235"/>
      <c r="E94" s="235"/>
      <c r="F94" s="235"/>
      <c r="H94" s="111" t="s">
        <v>71</v>
      </c>
      <c r="I94" s="111"/>
      <c r="J94" s="235"/>
      <c r="K94" s="235"/>
      <c r="L94" s="235"/>
      <c r="M94" s="235"/>
    </row>
    <row r="95" spans="1:13" s="45" customFormat="1" ht="10.35" customHeight="1" x14ac:dyDescent="0.15">
      <c r="A95" s="111"/>
      <c r="B95" s="111"/>
      <c r="C95" s="1"/>
      <c r="D95" s="1"/>
      <c r="E95" s="1"/>
      <c r="F95" s="1"/>
      <c r="H95" s="111"/>
      <c r="I95" s="111"/>
      <c r="J95" s="1"/>
      <c r="K95" s="1"/>
      <c r="L95" s="1"/>
      <c r="M95" s="1"/>
    </row>
    <row r="96" spans="1:13" ht="20.100000000000001" customHeight="1" x14ac:dyDescent="0.15">
      <c r="A96" s="111" t="s">
        <v>66</v>
      </c>
      <c r="B96" s="111"/>
      <c r="C96" s="236"/>
      <c r="D96" s="236"/>
      <c r="E96" s="236"/>
      <c r="F96" s="236"/>
      <c r="H96" s="111" t="s">
        <v>66</v>
      </c>
      <c r="I96" s="111"/>
      <c r="J96" s="236"/>
      <c r="K96" s="236"/>
      <c r="L96" s="236"/>
      <c r="M96" s="236"/>
    </row>
    <row r="97" spans="1:17" s="45" customFormat="1" ht="28.35" customHeight="1" x14ac:dyDescent="0.15">
      <c r="A97" s="112" t="s">
        <v>70</v>
      </c>
      <c r="B97" s="111"/>
      <c r="C97" s="235"/>
      <c r="D97" s="235"/>
      <c r="E97" s="235"/>
      <c r="F97" s="235"/>
      <c r="H97" s="112" t="s">
        <v>70</v>
      </c>
      <c r="I97" s="111"/>
      <c r="J97" s="235"/>
      <c r="K97" s="235"/>
      <c r="L97" s="235"/>
      <c r="M97" s="235"/>
    </row>
    <row r="98" spans="1:17" s="45" customFormat="1" ht="10.35" customHeight="1" x14ac:dyDescent="0.15">
      <c r="A98" s="112"/>
      <c r="B98" s="111"/>
      <c r="C98" s="1"/>
      <c r="D98" s="1"/>
      <c r="E98" s="1"/>
      <c r="F98" s="1"/>
      <c r="H98" s="112"/>
      <c r="I98" s="111"/>
      <c r="J98" s="1"/>
      <c r="K98" s="1"/>
      <c r="L98" s="1"/>
      <c r="M98" s="1"/>
    </row>
    <row r="99" spans="1:17" s="45" customFormat="1" ht="28.35" customHeight="1" thickBot="1" x14ac:dyDescent="0.2">
      <c r="A99" s="1" t="s">
        <v>77</v>
      </c>
      <c r="B99" s="113" t="s">
        <v>73</v>
      </c>
      <c r="D99" s="113" t="s">
        <v>72</v>
      </c>
      <c r="E99" s="45" t="s">
        <v>76</v>
      </c>
      <c r="F99" s="1"/>
      <c r="H99" s="1"/>
      <c r="I99" s="113" t="s">
        <v>73</v>
      </c>
      <c r="K99" s="113" t="s">
        <v>72</v>
      </c>
      <c r="L99" s="45" t="s">
        <v>76</v>
      </c>
      <c r="M99" s="1"/>
      <c r="O99" s="1"/>
      <c r="P99" s="1"/>
      <c r="Q99" s="1"/>
    </row>
    <row r="100" spans="1:17" ht="24.95" customHeight="1" thickBot="1" x14ac:dyDescent="0.2">
      <c r="A100" s="114" t="s">
        <v>47</v>
      </c>
      <c r="B100" s="115" t="s">
        <v>48</v>
      </c>
      <c r="C100" s="116" t="s">
        <v>49</v>
      </c>
      <c r="D100" s="115" t="s">
        <v>50</v>
      </c>
      <c r="E100" s="117" t="s">
        <v>51</v>
      </c>
      <c r="F100" s="118" t="s">
        <v>78</v>
      </c>
      <c r="H100" s="114" t="s">
        <v>47</v>
      </c>
      <c r="I100" s="115" t="s">
        <v>48</v>
      </c>
      <c r="J100" s="116" t="s">
        <v>49</v>
      </c>
      <c r="K100" s="115" t="s">
        <v>50</v>
      </c>
      <c r="L100" s="117" t="s">
        <v>51</v>
      </c>
      <c r="M100" s="118" t="s">
        <v>78</v>
      </c>
    </row>
    <row r="101" spans="1:17" ht="24.95" customHeight="1" x14ac:dyDescent="0.15">
      <c r="A101" s="46">
        <v>1</v>
      </c>
      <c r="B101" s="47"/>
      <c r="C101" s="48"/>
      <c r="D101" s="47"/>
      <c r="E101" s="49"/>
      <c r="F101" s="80"/>
      <c r="H101" s="46">
        <v>1</v>
      </c>
      <c r="I101" s="47"/>
      <c r="J101" s="48"/>
      <c r="K101" s="47"/>
      <c r="L101" s="49"/>
      <c r="M101" s="80"/>
    </row>
    <row r="102" spans="1:17" ht="24.95" customHeight="1" x14ac:dyDescent="0.15">
      <c r="A102" s="51">
        <v>2</v>
      </c>
      <c r="B102" s="52"/>
      <c r="C102" s="53"/>
      <c r="D102" s="52"/>
      <c r="E102" s="54"/>
      <c r="F102" s="81"/>
      <c r="H102" s="51">
        <v>2</v>
      </c>
      <c r="I102" s="52"/>
      <c r="J102" s="53"/>
      <c r="K102" s="52"/>
      <c r="L102" s="54"/>
      <c r="M102" s="81"/>
    </row>
    <row r="103" spans="1:17" ht="24.95" customHeight="1" x14ac:dyDescent="0.15">
      <c r="A103" s="51">
        <v>3</v>
      </c>
      <c r="B103" s="52"/>
      <c r="C103" s="53"/>
      <c r="D103" s="52"/>
      <c r="E103" s="54"/>
      <c r="F103" s="81"/>
      <c r="H103" s="51">
        <v>3</v>
      </c>
      <c r="I103" s="52"/>
      <c r="J103" s="53"/>
      <c r="K103" s="52"/>
      <c r="L103" s="54"/>
      <c r="M103" s="81"/>
    </row>
    <row r="104" spans="1:17" ht="24.95" customHeight="1" x14ac:dyDescent="0.15">
      <c r="A104" s="51">
        <v>4</v>
      </c>
      <c r="B104" s="52"/>
      <c r="C104" s="53"/>
      <c r="D104" s="52"/>
      <c r="E104" s="54"/>
      <c r="F104" s="81"/>
      <c r="H104" s="51">
        <v>4</v>
      </c>
      <c r="I104" s="52"/>
      <c r="J104" s="53"/>
      <c r="K104" s="52"/>
      <c r="L104" s="54"/>
      <c r="M104" s="81"/>
    </row>
    <row r="105" spans="1:17" ht="24.95" customHeight="1" x14ac:dyDescent="0.15">
      <c r="A105" s="51">
        <v>5</v>
      </c>
      <c r="B105" s="52"/>
      <c r="C105" s="53"/>
      <c r="D105" s="52"/>
      <c r="E105" s="54"/>
      <c r="F105" s="81"/>
      <c r="H105" s="51">
        <v>5</v>
      </c>
      <c r="I105" s="52"/>
      <c r="J105" s="53"/>
      <c r="K105" s="52"/>
      <c r="L105" s="54"/>
      <c r="M105" s="81"/>
    </row>
    <row r="106" spans="1:17" ht="24.95" customHeight="1" x14ac:dyDescent="0.15">
      <c r="A106" s="51">
        <v>6</v>
      </c>
      <c r="B106" s="52"/>
      <c r="C106" s="53"/>
      <c r="D106" s="52"/>
      <c r="E106" s="54"/>
      <c r="F106" s="81"/>
      <c r="H106" s="51">
        <v>6</v>
      </c>
      <c r="I106" s="52"/>
      <c r="J106" s="53"/>
      <c r="K106" s="52"/>
      <c r="L106" s="54"/>
      <c r="M106" s="81"/>
    </row>
    <row r="107" spans="1:17" ht="24.95" customHeight="1" x14ac:dyDescent="0.15">
      <c r="A107" s="51">
        <v>7</v>
      </c>
      <c r="B107" s="52"/>
      <c r="C107" s="53"/>
      <c r="D107" s="52"/>
      <c r="E107" s="54"/>
      <c r="F107" s="81"/>
      <c r="H107" s="51">
        <v>7</v>
      </c>
      <c r="I107" s="52"/>
      <c r="J107" s="53"/>
      <c r="K107" s="52"/>
      <c r="L107" s="54"/>
      <c r="M107" s="81"/>
    </row>
    <row r="108" spans="1:17" ht="24.95" customHeight="1" x14ac:dyDescent="0.15">
      <c r="A108" s="51">
        <v>8</v>
      </c>
      <c r="B108" s="52"/>
      <c r="C108" s="53"/>
      <c r="D108" s="52"/>
      <c r="E108" s="54"/>
      <c r="F108" s="81"/>
      <c r="H108" s="51">
        <v>8</v>
      </c>
      <c r="I108" s="52"/>
      <c r="J108" s="53"/>
      <c r="K108" s="52"/>
      <c r="L108" s="54"/>
      <c r="M108" s="81"/>
    </row>
    <row r="109" spans="1:17" s="45" customFormat="1" ht="24.95" customHeight="1" x14ac:dyDescent="0.15">
      <c r="A109" s="51">
        <v>9</v>
      </c>
      <c r="B109" s="52"/>
      <c r="C109" s="53"/>
      <c r="D109" s="52"/>
      <c r="E109" s="54"/>
      <c r="F109" s="81"/>
      <c r="H109" s="51">
        <v>9</v>
      </c>
      <c r="I109" s="52"/>
      <c r="J109" s="53"/>
      <c r="K109" s="52"/>
      <c r="L109" s="54"/>
      <c r="M109" s="81"/>
    </row>
    <row r="110" spans="1:17" s="45" customFormat="1" ht="24.95" customHeight="1" x14ac:dyDescent="0.15">
      <c r="A110" s="51">
        <v>10</v>
      </c>
      <c r="B110" s="52"/>
      <c r="C110" s="53"/>
      <c r="D110" s="52"/>
      <c r="E110" s="54"/>
      <c r="F110" s="81"/>
      <c r="H110" s="51">
        <v>10</v>
      </c>
      <c r="I110" s="52"/>
      <c r="J110" s="53"/>
      <c r="K110" s="52"/>
      <c r="L110" s="54"/>
      <c r="M110" s="81"/>
    </row>
    <row r="111" spans="1:17" s="45" customFormat="1" ht="24.95" customHeight="1" x14ac:dyDescent="0.15">
      <c r="A111" s="51">
        <v>11</v>
      </c>
      <c r="B111" s="52"/>
      <c r="C111" s="53"/>
      <c r="D111" s="52"/>
      <c r="E111" s="54"/>
      <c r="F111" s="81"/>
      <c r="H111" s="51">
        <v>11</v>
      </c>
      <c r="I111" s="52"/>
      <c r="J111" s="53"/>
      <c r="K111" s="52"/>
      <c r="L111" s="54"/>
      <c r="M111" s="81"/>
    </row>
    <row r="112" spans="1:17" s="45" customFormat="1" ht="24.95" customHeight="1" x14ac:dyDescent="0.15">
      <c r="A112" s="51">
        <v>12</v>
      </c>
      <c r="B112" s="52"/>
      <c r="C112" s="53"/>
      <c r="D112" s="52"/>
      <c r="E112" s="54"/>
      <c r="F112" s="81"/>
      <c r="H112" s="51">
        <v>12</v>
      </c>
      <c r="I112" s="52"/>
      <c r="J112" s="53"/>
      <c r="K112" s="52"/>
      <c r="L112" s="54"/>
      <c r="M112" s="81"/>
    </row>
    <row r="113" spans="1:13" s="45" customFormat="1" ht="24.95" customHeight="1" x14ac:dyDescent="0.15">
      <c r="A113" s="51">
        <v>13</v>
      </c>
      <c r="B113" s="52"/>
      <c r="C113" s="53"/>
      <c r="D113" s="52"/>
      <c r="E113" s="54"/>
      <c r="F113" s="81"/>
      <c r="H113" s="51">
        <v>13</v>
      </c>
      <c r="I113" s="52"/>
      <c r="J113" s="53"/>
      <c r="K113" s="52"/>
      <c r="L113" s="54"/>
      <c r="M113" s="81"/>
    </row>
    <row r="114" spans="1:13" s="45" customFormat="1" ht="24.95" customHeight="1" x14ac:dyDescent="0.15">
      <c r="A114" s="51">
        <v>14</v>
      </c>
      <c r="B114" s="52"/>
      <c r="C114" s="53"/>
      <c r="D114" s="52"/>
      <c r="E114" s="54"/>
      <c r="F114" s="81"/>
      <c r="H114" s="51">
        <v>14</v>
      </c>
      <c r="I114" s="52"/>
      <c r="J114" s="53"/>
      <c r="K114" s="52"/>
      <c r="L114" s="54"/>
      <c r="M114" s="81"/>
    </row>
    <row r="115" spans="1:13" ht="24.95" customHeight="1" x14ac:dyDescent="0.15">
      <c r="A115" s="51">
        <v>15</v>
      </c>
      <c r="B115" s="52"/>
      <c r="C115" s="53"/>
      <c r="D115" s="52"/>
      <c r="E115" s="54"/>
      <c r="F115" s="81"/>
      <c r="H115" s="51">
        <v>15</v>
      </c>
      <c r="I115" s="52"/>
      <c r="J115" s="53"/>
      <c r="K115" s="52"/>
      <c r="L115" s="54"/>
      <c r="M115" s="81"/>
    </row>
    <row r="116" spans="1:13" ht="24.95" customHeight="1" x14ac:dyDescent="0.15">
      <c r="A116" s="51">
        <v>16</v>
      </c>
      <c r="B116" s="52"/>
      <c r="C116" s="53"/>
      <c r="D116" s="52"/>
      <c r="E116" s="54"/>
      <c r="F116" s="81"/>
      <c r="H116" s="51">
        <v>16</v>
      </c>
      <c r="I116" s="52"/>
      <c r="J116" s="53"/>
      <c r="K116" s="52"/>
      <c r="L116" s="54"/>
      <c r="M116" s="81"/>
    </row>
    <row r="117" spans="1:13" ht="24.95" customHeight="1" x14ac:dyDescent="0.15">
      <c r="A117" s="51">
        <v>17</v>
      </c>
      <c r="B117" s="52"/>
      <c r="C117" s="53"/>
      <c r="D117" s="52"/>
      <c r="E117" s="54"/>
      <c r="F117" s="81"/>
      <c r="H117" s="51">
        <v>17</v>
      </c>
      <c r="I117" s="52"/>
      <c r="J117" s="53"/>
      <c r="K117" s="52"/>
      <c r="L117" s="54"/>
      <c r="M117" s="81"/>
    </row>
    <row r="118" spans="1:13" ht="24.95" customHeight="1" x14ac:dyDescent="0.15">
      <c r="A118" s="51">
        <v>18</v>
      </c>
      <c r="B118" s="52"/>
      <c r="C118" s="53"/>
      <c r="D118" s="52"/>
      <c r="E118" s="54"/>
      <c r="F118" s="81"/>
      <c r="H118" s="51">
        <v>18</v>
      </c>
      <c r="I118" s="52"/>
      <c r="J118" s="53"/>
      <c r="K118" s="52"/>
      <c r="L118" s="54"/>
      <c r="M118" s="81"/>
    </row>
    <row r="119" spans="1:13" ht="24.95" customHeight="1" x14ac:dyDescent="0.15">
      <c r="A119" s="51">
        <v>19</v>
      </c>
      <c r="B119" s="52"/>
      <c r="C119" s="53"/>
      <c r="D119" s="52"/>
      <c r="E119" s="54"/>
      <c r="F119" s="81"/>
      <c r="H119" s="51">
        <v>19</v>
      </c>
      <c r="I119" s="52"/>
      <c r="J119" s="53"/>
      <c r="K119" s="52"/>
      <c r="L119" s="54"/>
      <c r="M119" s="81"/>
    </row>
    <row r="120" spans="1:13" ht="24.95" customHeight="1" thickBot="1" x14ac:dyDescent="0.2">
      <c r="A120" s="55">
        <v>20</v>
      </c>
      <c r="B120" s="56"/>
      <c r="C120" s="57"/>
      <c r="D120" s="56"/>
      <c r="E120" s="58"/>
      <c r="F120" s="82"/>
      <c r="H120" s="55">
        <v>20</v>
      </c>
      <c r="I120" s="56"/>
      <c r="J120" s="57"/>
      <c r="K120" s="56"/>
      <c r="L120" s="58"/>
      <c r="M120" s="82"/>
    </row>
    <row r="121" spans="1:13" x14ac:dyDescent="0.15">
      <c r="J121" s="1"/>
    </row>
    <row r="122" spans="1:13" x14ac:dyDescent="0.15"/>
  </sheetData>
  <sheetProtection sheet="1" objects="1" scenarios="1"/>
  <dataConsolidate/>
  <mergeCells count="33">
    <mergeCell ref="C67:F67"/>
    <mergeCell ref="J67:M67"/>
    <mergeCell ref="C3:M3"/>
    <mergeCell ref="C64:F64"/>
    <mergeCell ref="J64:M64"/>
    <mergeCell ref="C65:F65"/>
    <mergeCell ref="J65:M65"/>
    <mergeCell ref="C5:F5"/>
    <mergeCell ref="J5:M5"/>
    <mergeCell ref="C6:F6"/>
    <mergeCell ref="J6:M6"/>
    <mergeCell ref="C8:F8"/>
    <mergeCell ref="J8:M8"/>
    <mergeCell ref="C9:F9"/>
    <mergeCell ref="J9:M9"/>
    <mergeCell ref="C34:F34"/>
    <mergeCell ref="C96:F96"/>
    <mergeCell ref="J96:M96"/>
    <mergeCell ref="C97:F97"/>
    <mergeCell ref="J97:M97"/>
    <mergeCell ref="C68:F68"/>
    <mergeCell ref="J68:M68"/>
    <mergeCell ref="C93:F93"/>
    <mergeCell ref="J93:M93"/>
    <mergeCell ref="C94:F94"/>
    <mergeCell ref="J94:M94"/>
    <mergeCell ref="C38:F38"/>
    <mergeCell ref="J38:M38"/>
    <mergeCell ref="J34:M34"/>
    <mergeCell ref="C35:F35"/>
    <mergeCell ref="J35:M35"/>
    <mergeCell ref="C37:F37"/>
    <mergeCell ref="J37:M37"/>
  </mergeCells>
  <phoneticPr fontId="1"/>
  <dataValidations count="2">
    <dataValidation imeMode="hiragana" allowBlank="1" showInputMessage="1" showErrorMessage="1" sqref="D72:F91 K72:M91 D101:F120 K101:M120 D13:F32 K13:M32 D42:F61 K42:M61" xr:uid="{00000000-0002-0000-0500-000000000000}"/>
    <dataValidation allowBlank="1" showInputMessage="1" showErrorMessage="1" errorTitle="リストから選択して下さい" sqref="E70 E99 L70 L99 E11 E40 L11 L40 C11 J11 C40 J40 C70 J70 C99 J99" xr:uid="{00000000-0002-0000-0500-000001000000}"/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0" fitToHeight="0" orientation="portrait" r:id="rId1"/>
  <headerFooter>
    <oddHeader>&amp;R&amp;D</oddHeader>
    <oddFooter>&amp;C&amp;P</oddFooter>
  </headerFooter>
  <rowBreaks count="1" manualBreakCount="1"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2"/>
  <sheetViews>
    <sheetView zoomScaleNormal="100" workbookViewId="0">
      <selection activeCell="B6" sqref="B6"/>
    </sheetView>
  </sheetViews>
  <sheetFormatPr defaultColWidth="0" defaultRowHeight="13.5" zeroHeight="1" x14ac:dyDescent="0.15"/>
  <cols>
    <col min="1" max="1" width="7.625" style="149" customWidth="1"/>
    <col min="2" max="7" width="15.5" style="160" customWidth="1"/>
    <col min="8" max="8" width="50.5" style="161" customWidth="1"/>
    <col min="9" max="9" width="0.125" style="147" customWidth="1"/>
    <col min="10" max="11" width="8.5" style="147" hidden="1" customWidth="1"/>
    <col min="12" max="12" width="7.625" style="148" hidden="1" customWidth="1"/>
    <col min="13" max="16384" width="7.625" style="147" hidden="1"/>
  </cols>
  <sheetData>
    <row r="1" spans="1:12" ht="42" customHeight="1" x14ac:dyDescent="0.15">
      <c r="A1" s="146" t="s">
        <v>161</v>
      </c>
      <c r="B1" s="146"/>
      <c r="C1" s="146"/>
      <c r="D1" s="146"/>
      <c r="E1" s="146"/>
      <c r="F1" s="146"/>
      <c r="G1" s="146"/>
      <c r="H1" s="146"/>
      <c r="J1" s="147" t="s">
        <v>36</v>
      </c>
      <c r="K1" s="147" t="s">
        <v>94</v>
      </c>
    </row>
    <row r="2" spans="1:12" ht="42" customHeight="1" x14ac:dyDescent="0.15">
      <c r="A2" s="146" t="s">
        <v>92</v>
      </c>
      <c r="B2" s="146"/>
      <c r="C2" s="146"/>
      <c r="D2" s="146"/>
      <c r="E2" s="146"/>
      <c r="F2" s="146"/>
      <c r="G2" s="146"/>
      <c r="H2" s="146"/>
      <c r="J2" s="147" t="s">
        <v>37</v>
      </c>
      <c r="K2" s="147" t="s">
        <v>95</v>
      </c>
    </row>
    <row r="3" spans="1:12" ht="42" customHeight="1" x14ac:dyDescent="0.15">
      <c r="A3" s="146" t="s">
        <v>58</v>
      </c>
      <c r="B3" s="146"/>
      <c r="C3" s="241" t="str">
        <f>申込書!B5&amp;申込書!B6</f>
        <v/>
      </c>
      <c r="D3" s="241"/>
      <c r="E3" s="241"/>
      <c r="F3" s="241"/>
      <c r="G3" s="241"/>
      <c r="H3" s="241"/>
      <c r="J3" s="147" t="s">
        <v>38</v>
      </c>
      <c r="K3" s="147" t="s">
        <v>52</v>
      </c>
    </row>
    <row r="4" spans="1:12" s="149" customFormat="1" ht="20.100000000000001" customHeight="1" thickBot="1" x14ac:dyDescent="0.2">
      <c r="A4" s="147"/>
      <c r="B4" s="147"/>
      <c r="C4" s="147"/>
      <c r="D4" s="147"/>
      <c r="E4" s="147"/>
      <c r="F4" s="147"/>
      <c r="G4" s="147"/>
      <c r="H4" s="147"/>
      <c r="K4" s="147" t="s">
        <v>96</v>
      </c>
      <c r="L4" s="148"/>
    </row>
    <row r="5" spans="1:12" ht="39.950000000000003" customHeight="1" thickBot="1" x14ac:dyDescent="0.2">
      <c r="A5" s="150" t="s">
        <v>47</v>
      </c>
      <c r="B5" s="151" t="s">
        <v>48</v>
      </c>
      <c r="C5" s="152" t="s">
        <v>49</v>
      </c>
      <c r="D5" s="151" t="s">
        <v>50</v>
      </c>
      <c r="E5" s="153" t="s">
        <v>51</v>
      </c>
      <c r="F5" s="154" t="s">
        <v>81</v>
      </c>
      <c r="G5" s="154" t="s">
        <v>93</v>
      </c>
      <c r="H5" s="155" t="s">
        <v>97</v>
      </c>
      <c r="L5" s="147"/>
    </row>
    <row r="6" spans="1:12" ht="35.1" customHeight="1" x14ac:dyDescent="0.15">
      <c r="A6" s="156">
        <v>1</v>
      </c>
      <c r="B6" s="47"/>
      <c r="C6" s="48"/>
      <c r="D6" s="47"/>
      <c r="E6" s="49"/>
      <c r="F6" s="80"/>
      <c r="G6" s="92"/>
      <c r="H6" s="162"/>
      <c r="L6" s="147"/>
    </row>
    <row r="7" spans="1:12" ht="35.1" customHeight="1" x14ac:dyDescent="0.15">
      <c r="A7" s="157">
        <v>2</v>
      </c>
      <c r="B7" s="52"/>
      <c r="C7" s="53"/>
      <c r="D7" s="52"/>
      <c r="E7" s="54"/>
      <c r="F7" s="81"/>
      <c r="G7" s="92"/>
      <c r="H7" s="162"/>
    </row>
    <row r="8" spans="1:12" ht="35.1" customHeight="1" x14ac:dyDescent="0.15">
      <c r="A8" s="157">
        <v>3</v>
      </c>
      <c r="B8" s="52"/>
      <c r="C8" s="53"/>
      <c r="D8" s="52"/>
      <c r="E8" s="54"/>
      <c r="F8" s="81"/>
      <c r="G8" s="92"/>
      <c r="H8" s="162"/>
    </row>
    <row r="9" spans="1:12" ht="35.1" customHeight="1" x14ac:dyDescent="0.15">
      <c r="A9" s="157">
        <v>4</v>
      </c>
      <c r="B9" s="52"/>
      <c r="C9" s="53"/>
      <c r="D9" s="52"/>
      <c r="E9" s="54"/>
      <c r="F9" s="81"/>
      <c r="G9" s="92"/>
      <c r="H9" s="162"/>
    </row>
    <row r="10" spans="1:12" ht="35.1" customHeight="1" x14ac:dyDescent="0.15">
      <c r="A10" s="157">
        <v>5</v>
      </c>
      <c r="B10" s="52"/>
      <c r="C10" s="53"/>
      <c r="D10" s="52"/>
      <c r="E10" s="54"/>
      <c r="F10" s="81"/>
      <c r="G10" s="92"/>
      <c r="H10" s="162"/>
    </row>
    <row r="11" spans="1:12" ht="35.1" customHeight="1" x14ac:dyDescent="0.15">
      <c r="A11" s="157">
        <v>6</v>
      </c>
      <c r="B11" s="52"/>
      <c r="C11" s="53"/>
      <c r="D11" s="52"/>
      <c r="E11" s="54"/>
      <c r="F11" s="81"/>
      <c r="G11" s="92"/>
      <c r="H11" s="162"/>
    </row>
    <row r="12" spans="1:12" ht="35.1" customHeight="1" x14ac:dyDescent="0.15">
      <c r="A12" s="157">
        <v>7</v>
      </c>
      <c r="B12" s="52"/>
      <c r="C12" s="53"/>
      <c r="D12" s="52"/>
      <c r="E12" s="54"/>
      <c r="F12" s="81"/>
      <c r="G12" s="92"/>
      <c r="H12" s="162"/>
    </row>
    <row r="13" spans="1:12" ht="35.1" customHeight="1" x14ac:dyDescent="0.15">
      <c r="A13" s="157">
        <v>8</v>
      </c>
      <c r="B13" s="52"/>
      <c r="C13" s="53"/>
      <c r="D13" s="52"/>
      <c r="E13" s="54"/>
      <c r="F13" s="81"/>
      <c r="G13" s="92"/>
      <c r="H13" s="162"/>
    </row>
    <row r="14" spans="1:12" s="149" customFormat="1" ht="35.1" customHeight="1" x14ac:dyDescent="0.15">
      <c r="A14" s="157">
        <v>9</v>
      </c>
      <c r="B14" s="52"/>
      <c r="C14" s="53"/>
      <c r="D14" s="52"/>
      <c r="E14" s="54"/>
      <c r="F14" s="81"/>
      <c r="G14" s="92"/>
      <c r="H14" s="162"/>
      <c r="K14" s="147"/>
      <c r="L14" s="158"/>
    </row>
    <row r="15" spans="1:12" ht="35.1" customHeight="1" x14ac:dyDescent="0.15">
      <c r="A15" s="157">
        <v>10</v>
      </c>
      <c r="B15" s="52"/>
      <c r="C15" s="53"/>
      <c r="D15" s="52"/>
      <c r="E15" s="54"/>
      <c r="F15" s="81"/>
      <c r="G15" s="92"/>
      <c r="H15" s="162"/>
    </row>
    <row r="16" spans="1:12" ht="35.1" customHeight="1" x14ac:dyDescent="0.15">
      <c r="A16" s="157">
        <v>11</v>
      </c>
      <c r="B16" s="52"/>
      <c r="C16" s="53"/>
      <c r="D16" s="52"/>
      <c r="E16" s="54"/>
      <c r="F16" s="81"/>
      <c r="G16" s="92"/>
      <c r="H16" s="162"/>
    </row>
    <row r="17" spans="1:8" ht="35.1" customHeight="1" x14ac:dyDescent="0.15">
      <c r="A17" s="157">
        <v>12</v>
      </c>
      <c r="B17" s="52"/>
      <c r="C17" s="53"/>
      <c r="D17" s="52"/>
      <c r="E17" s="54"/>
      <c r="F17" s="81"/>
      <c r="G17" s="92"/>
      <c r="H17" s="162"/>
    </row>
    <row r="18" spans="1:8" ht="35.1" customHeight="1" x14ac:dyDescent="0.15">
      <c r="A18" s="157">
        <v>13</v>
      </c>
      <c r="B18" s="52"/>
      <c r="C18" s="53"/>
      <c r="D18" s="52"/>
      <c r="E18" s="54"/>
      <c r="F18" s="81"/>
      <c r="G18" s="92"/>
      <c r="H18" s="162"/>
    </row>
    <row r="19" spans="1:8" ht="35.1" customHeight="1" x14ac:dyDescent="0.15">
      <c r="A19" s="157">
        <v>14</v>
      </c>
      <c r="B19" s="52"/>
      <c r="C19" s="53"/>
      <c r="D19" s="52"/>
      <c r="E19" s="54"/>
      <c r="F19" s="81"/>
      <c r="G19" s="92"/>
      <c r="H19" s="162"/>
    </row>
    <row r="20" spans="1:8" ht="35.1" customHeight="1" x14ac:dyDescent="0.15">
      <c r="A20" s="157">
        <v>15</v>
      </c>
      <c r="B20" s="52"/>
      <c r="C20" s="53"/>
      <c r="D20" s="52"/>
      <c r="E20" s="54"/>
      <c r="F20" s="81"/>
      <c r="G20" s="92"/>
      <c r="H20" s="162"/>
    </row>
    <row r="21" spans="1:8" ht="35.1" customHeight="1" x14ac:dyDescent="0.15">
      <c r="A21" s="157">
        <v>16</v>
      </c>
      <c r="B21" s="52"/>
      <c r="C21" s="53"/>
      <c r="D21" s="52"/>
      <c r="E21" s="54"/>
      <c r="F21" s="81"/>
      <c r="G21" s="92"/>
      <c r="H21" s="162"/>
    </row>
    <row r="22" spans="1:8" ht="35.1" customHeight="1" x14ac:dyDescent="0.15">
      <c r="A22" s="157">
        <v>17</v>
      </c>
      <c r="B22" s="52"/>
      <c r="C22" s="53"/>
      <c r="D22" s="52"/>
      <c r="E22" s="54"/>
      <c r="F22" s="81"/>
      <c r="G22" s="92"/>
      <c r="H22" s="162"/>
    </row>
    <row r="23" spans="1:8" ht="35.1" customHeight="1" x14ac:dyDescent="0.15">
      <c r="A23" s="157">
        <v>18</v>
      </c>
      <c r="B23" s="52"/>
      <c r="C23" s="53"/>
      <c r="D23" s="52"/>
      <c r="E23" s="54"/>
      <c r="F23" s="81"/>
      <c r="G23" s="92"/>
      <c r="H23" s="162"/>
    </row>
    <row r="24" spans="1:8" ht="35.1" customHeight="1" x14ac:dyDescent="0.15">
      <c r="A24" s="157">
        <v>19</v>
      </c>
      <c r="B24" s="52"/>
      <c r="C24" s="53"/>
      <c r="D24" s="52"/>
      <c r="E24" s="54"/>
      <c r="F24" s="81"/>
      <c r="G24" s="92"/>
      <c r="H24" s="162"/>
    </row>
    <row r="25" spans="1:8" ht="35.1" customHeight="1" x14ac:dyDescent="0.15">
      <c r="A25" s="157">
        <v>20</v>
      </c>
      <c r="B25" s="52"/>
      <c r="C25" s="53"/>
      <c r="D25" s="52"/>
      <c r="E25" s="54"/>
      <c r="F25" s="81"/>
      <c r="G25" s="92"/>
      <c r="H25" s="162"/>
    </row>
    <row r="26" spans="1:8" ht="35.1" customHeight="1" x14ac:dyDescent="0.15">
      <c r="A26" s="157">
        <v>21</v>
      </c>
      <c r="B26" s="52"/>
      <c r="C26" s="53"/>
      <c r="D26" s="52"/>
      <c r="E26" s="54"/>
      <c r="F26" s="81"/>
      <c r="G26" s="92"/>
      <c r="H26" s="162"/>
    </row>
    <row r="27" spans="1:8" ht="35.1" customHeight="1" x14ac:dyDescent="0.15">
      <c r="A27" s="157">
        <v>22</v>
      </c>
      <c r="B27" s="52"/>
      <c r="C27" s="53"/>
      <c r="D27" s="52"/>
      <c r="E27" s="54"/>
      <c r="F27" s="81"/>
      <c r="G27" s="92"/>
      <c r="H27" s="162"/>
    </row>
    <row r="28" spans="1:8" ht="35.1" customHeight="1" x14ac:dyDescent="0.15">
      <c r="A28" s="157">
        <v>23</v>
      </c>
      <c r="B28" s="52"/>
      <c r="C28" s="53"/>
      <c r="D28" s="52"/>
      <c r="E28" s="54"/>
      <c r="F28" s="81"/>
      <c r="G28" s="92"/>
      <c r="H28" s="162"/>
    </row>
    <row r="29" spans="1:8" ht="35.1" customHeight="1" x14ac:dyDescent="0.15">
      <c r="A29" s="157">
        <v>24</v>
      </c>
      <c r="B29" s="52"/>
      <c r="C29" s="53"/>
      <c r="D29" s="52"/>
      <c r="E29" s="54"/>
      <c r="F29" s="81"/>
      <c r="G29" s="92"/>
      <c r="H29" s="162"/>
    </row>
    <row r="30" spans="1:8" ht="35.1" customHeight="1" x14ac:dyDescent="0.15">
      <c r="A30" s="157">
        <v>25</v>
      </c>
      <c r="B30" s="52"/>
      <c r="C30" s="53"/>
      <c r="D30" s="52"/>
      <c r="E30" s="54"/>
      <c r="F30" s="81"/>
      <c r="G30" s="92"/>
      <c r="H30" s="162"/>
    </row>
    <row r="31" spans="1:8" ht="35.1" customHeight="1" x14ac:dyDescent="0.15">
      <c r="A31" s="157">
        <v>26</v>
      </c>
      <c r="B31" s="52"/>
      <c r="C31" s="53"/>
      <c r="D31" s="52"/>
      <c r="E31" s="54"/>
      <c r="F31" s="81"/>
      <c r="G31" s="92"/>
      <c r="H31" s="162"/>
    </row>
    <row r="32" spans="1:8" ht="35.1" customHeight="1" x14ac:dyDescent="0.15">
      <c r="A32" s="157">
        <v>27</v>
      </c>
      <c r="B32" s="52"/>
      <c r="C32" s="53"/>
      <c r="D32" s="52"/>
      <c r="E32" s="54"/>
      <c r="F32" s="81"/>
      <c r="G32" s="92"/>
      <c r="H32" s="162"/>
    </row>
    <row r="33" spans="1:8" ht="35.1" customHeight="1" x14ac:dyDescent="0.15">
      <c r="A33" s="157">
        <v>28</v>
      </c>
      <c r="B33" s="52"/>
      <c r="C33" s="53"/>
      <c r="D33" s="52"/>
      <c r="E33" s="54"/>
      <c r="F33" s="81"/>
      <c r="G33" s="92"/>
      <c r="H33" s="162"/>
    </row>
    <row r="34" spans="1:8" ht="35.1" customHeight="1" x14ac:dyDescent="0.15">
      <c r="A34" s="157">
        <v>29</v>
      </c>
      <c r="B34" s="52"/>
      <c r="C34" s="53"/>
      <c r="D34" s="52"/>
      <c r="E34" s="54"/>
      <c r="F34" s="81"/>
      <c r="G34" s="92"/>
      <c r="H34" s="162"/>
    </row>
    <row r="35" spans="1:8" ht="35.1" customHeight="1" x14ac:dyDescent="0.15">
      <c r="A35" s="157">
        <v>30</v>
      </c>
      <c r="B35" s="52"/>
      <c r="C35" s="53"/>
      <c r="D35" s="52"/>
      <c r="E35" s="54"/>
      <c r="F35" s="81"/>
      <c r="G35" s="92"/>
      <c r="H35" s="162"/>
    </row>
    <row r="36" spans="1:8" ht="35.1" customHeight="1" x14ac:dyDescent="0.15">
      <c r="A36" s="157">
        <v>31</v>
      </c>
      <c r="B36" s="52"/>
      <c r="C36" s="53"/>
      <c r="D36" s="52"/>
      <c r="E36" s="54"/>
      <c r="F36" s="81"/>
      <c r="G36" s="92"/>
      <c r="H36" s="162"/>
    </row>
    <row r="37" spans="1:8" ht="35.1" customHeight="1" x14ac:dyDescent="0.15">
      <c r="A37" s="157">
        <v>32</v>
      </c>
      <c r="B37" s="52"/>
      <c r="C37" s="53"/>
      <c r="D37" s="52"/>
      <c r="E37" s="54"/>
      <c r="F37" s="81"/>
      <c r="G37" s="92"/>
      <c r="H37" s="162"/>
    </row>
    <row r="38" spans="1:8" ht="35.1" customHeight="1" x14ac:dyDescent="0.15">
      <c r="A38" s="157">
        <v>33</v>
      </c>
      <c r="B38" s="52"/>
      <c r="C38" s="53"/>
      <c r="D38" s="52"/>
      <c r="E38" s="54"/>
      <c r="F38" s="81"/>
      <c r="G38" s="92"/>
      <c r="H38" s="162"/>
    </row>
    <row r="39" spans="1:8" ht="35.1" customHeight="1" x14ac:dyDescent="0.15">
      <c r="A39" s="157">
        <v>34</v>
      </c>
      <c r="B39" s="52"/>
      <c r="C39" s="53"/>
      <c r="D39" s="52"/>
      <c r="E39" s="54"/>
      <c r="F39" s="81"/>
      <c r="G39" s="92"/>
      <c r="H39" s="162"/>
    </row>
    <row r="40" spans="1:8" ht="35.1" customHeight="1" x14ac:dyDescent="0.15">
      <c r="A40" s="157">
        <v>35</v>
      </c>
      <c r="B40" s="52"/>
      <c r="C40" s="53"/>
      <c r="D40" s="52"/>
      <c r="E40" s="54"/>
      <c r="F40" s="81"/>
      <c r="G40" s="92"/>
      <c r="H40" s="162"/>
    </row>
    <row r="41" spans="1:8" ht="35.1" customHeight="1" x14ac:dyDescent="0.15">
      <c r="A41" s="157">
        <v>36</v>
      </c>
      <c r="B41" s="52"/>
      <c r="C41" s="53"/>
      <c r="D41" s="52"/>
      <c r="E41" s="54"/>
      <c r="F41" s="81"/>
      <c r="G41" s="92"/>
      <c r="H41" s="162"/>
    </row>
    <row r="42" spans="1:8" ht="35.1" customHeight="1" x14ac:dyDescent="0.15">
      <c r="A42" s="157">
        <v>37</v>
      </c>
      <c r="B42" s="52"/>
      <c r="C42" s="53"/>
      <c r="D42" s="52"/>
      <c r="E42" s="54"/>
      <c r="F42" s="81"/>
      <c r="G42" s="92"/>
      <c r="H42" s="162"/>
    </row>
    <row r="43" spans="1:8" ht="35.1" customHeight="1" x14ac:dyDescent="0.15">
      <c r="A43" s="157">
        <v>38</v>
      </c>
      <c r="B43" s="52"/>
      <c r="C43" s="53"/>
      <c r="D43" s="52"/>
      <c r="E43" s="54"/>
      <c r="F43" s="81"/>
      <c r="G43" s="92"/>
      <c r="H43" s="162"/>
    </row>
    <row r="44" spans="1:8" ht="35.1" customHeight="1" x14ac:dyDescent="0.15">
      <c r="A44" s="157">
        <v>39</v>
      </c>
      <c r="B44" s="52"/>
      <c r="C44" s="53"/>
      <c r="D44" s="52"/>
      <c r="E44" s="54"/>
      <c r="F44" s="81"/>
      <c r="G44" s="92"/>
      <c r="H44" s="162"/>
    </row>
    <row r="45" spans="1:8" ht="35.1" customHeight="1" x14ac:dyDescent="0.15">
      <c r="A45" s="157">
        <v>40</v>
      </c>
      <c r="B45" s="52"/>
      <c r="C45" s="53"/>
      <c r="D45" s="52"/>
      <c r="E45" s="54"/>
      <c r="F45" s="81"/>
      <c r="G45" s="92"/>
      <c r="H45" s="162"/>
    </row>
    <row r="46" spans="1:8" ht="35.1" customHeight="1" x14ac:dyDescent="0.15">
      <c r="A46" s="157">
        <v>41</v>
      </c>
      <c r="B46" s="52"/>
      <c r="C46" s="53"/>
      <c r="D46" s="52"/>
      <c r="E46" s="54"/>
      <c r="F46" s="81"/>
      <c r="G46" s="92"/>
      <c r="H46" s="162"/>
    </row>
    <row r="47" spans="1:8" ht="35.1" customHeight="1" x14ac:dyDescent="0.15">
      <c r="A47" s="157">
        <v>42</v>
      </c>
      <c r="B47" s="52"/>
      <c r="C47" s="53"/>
      <c r="D47" s="52"/>
      <c r="E47" s="54"/>
      <c r="F47" s="81"/>
      <c r="G47" s="92"/>
      <c r="H47" s="162"/>
    </row>
    <row r="48" spans="1:8" ht="35.1" customHeight="1" x14ac:dyDescent="0.15">
      <c r="A48" s="157">
        <v>43</v>
      </c>
      <c r="B48" s="52"/>
      <c r="C48" s="53"/>
      <c r="D48" s="52"/>
      <c r="E48" s="54"/>
      <c r="F48" s="81"/>
      <c r="G48" s="92"/>
      <c r="H48" s="162"/>
    </row>
    <row r="49" spans="1:8" ht="35.1" customHeight="1" x14ac:dyDescent="0.15">
      <c r="A49" s="157">
        <v>44</v>
      </c>
      <c r="B49" s="52"/>
      <c r="C49" s="53"/>
      <c r="D49" s="52"/>
      <c r="E49" s="54"/>
      <c r="F49" s="81"/>
      <c r="G49" s="92"/>
      <c r="H49" s="162"/>
    </row>
    <row r="50" spans="1:8" ht="35.1" customHeight="1" x14ac:dyDescent="0.15">
      <c r="A50" s="157">
        <v>45</v>
      </c>
      <c r="B50" s="52"/>
      <c r="C50" s="53"/>
      <c r="D50" s="52"/>
      <c r="E50" s="54"/>
      <c r="F50" s="81"/>
      <c r="G50" s="92"/>
      <c r="H50" s="162"/>
    </row>
    <row r="51" spans="1:8" ht="35.1" customHeight="1" x14ac:dyDescent="0.15">
      <c r="A51" s="157">
        <v>46</v>
      </c>
      <c r="B51" s="52"/>
      <c r="C51" s="53"/>
      <c r="D51" s="52"/>
      <c r="E51" s="54"/>
      <c r="F51" s="81"/>
      <c r="G51" s="92"/>
      <c r="H51" s="162"/>
    </row>
    <row r="52" spans="1:8" ht="35.1" customHeight="1" x14ac:dyDescent="0.15">
      <c r="A52" s="157">
        <v>47</v>
      </c>
      <c r="B52" s="52"/>
      <c r="C52" s="53"/>
      <c r="D52" s="52"/>
      <c r="E52" s="54"/>
      <c r="F52" s="81"/>
      <c r="G52" s="92"/>
      <c r="H52" s="162"/>
    </row>
    <row r="53" spans="1:8" ht="35.1" customHeight="1" x14ac:dyDescent="0.15">
      <c r="A53" s="157">
        <v>48</v>
      </c>
      <c r="B53" s="52"/>
      <c r="C53" s="53"/>
      <c r="D53" s="52"/>
      <c r="E53" s="54"/>
      <c r="F53" s="81"/>
      <c r="G53" s="92"/>
      <c r="H53" s="162"/>
    </row>
    <row r="54" spans="1:8" ht="35.1" customHeight="1" x14ac:dyDescent="0.15">
      <c r="A54" s="157">
        <v>49</v>
      </c>
      <c r="B54" s="52"/>
      <c r="C54" s="53"/>
      <c r="D54" s="52"/>
      <c r="E54" s="54"/>
      <c r="F54" s="81"/>
      <c r="G54" s="92"/>
      <c r="H54" s="162"/>
    </row>
    <row r="55" spans="1:8" ht="35.1" customHeight="1" x14ac:dyDescent="0.15">
      <c r="A55" s="157">
        <v>50</v>
      </c>
      <c r="B55" s="52"/>
      <c r="C55" s="53"/>
      <c r="D55" s="52"/>
      <c r="E55" s="54"/>
      <c r="F55" s="81"/>
      <c r="G55" s="92"/>
      <c r="H55" s="162"/>
    </row>
    <row r="56" spans="1:8" ht="35.1" customHeight="1" x14ac:dyDescent="0.15">
      <c r="A56" s="157">
        <v>51</v>
      </c>
      <c r="B56" s="52"/>
      <c r="C56" s="53"/>
      <c r="D56" s="52"/>
      <c r="E56" s="54"/>
      <c r="F56" s="81"/>
      <c r="G56" s="92"/>
      <c r="H56" s="162"/>
    </row>
    <row r="57" spans="1:8" ht="35.1" customHeight="1" x14ac:dyDescent="0.15">
      <c r="A57" s="157">
        <v>52</v>
      </c>
      <c r="B57" s="52"/>
      <c r="C57" s="53"/>
      <c r="D57" s="52"/>
      <c r="E57" s="54"/>
      <c r="F57" s="81"/>
      <c r="G57" s="92"/>
      <c r="H57" s="162"/>
    </row>
    <row r="58" spans="1:8" ht="35.1" customHeight="1" x14ac:dyDescent="0.15">
      <c r="A58" s="157">
        <v>53</v>
      </c>
      <c r="B58" s="52"/>
      <c r="C58" s="53"/>
      <c r="D58" s="52"/>
      <c r="E58" s="54"/>
      <c r="F58" s="81"/>
      <c r="G58" s="92"/>
      <c r="H58" s="162"/>
    </row>
    <row r="59" spans="1:8" ht="35.1" customHeight="1" x14ac:dyDescent="0.15">
      <c r="A59" s="157">
        <v>54</v>
      </c>
      <c r="B59" s="52"/>
      <c r="C59" s="53"/>
      <c r="D59" s="52"/>
      <c r="E59" s="54"/>
      <c r="F59" s="81"/>
      <c r="G59" s="92"/>
      <c r="H59" s="162"/>
    </row>
    <row r="60" spans="1:8" ht="35.1" customHeight="1" x14ac:dyDescent="0.15">
      <c r="A60" s="157">
        <v>55</v>
      </c>
      <c r="B60" s="52"/>
      <c r="C60" s="53"/>
      <c r="D60" s="52"/>
      <c r="E60" s="54"/>
      <c r="F60" s="81"/>
      <c r="G60" s="92"/>
      <c r="H60" s="162"/>
    </row>
    <row r="61" spans="1:8" ht="35.1" customHeight="1" x14ac:dyDescent="0.15">
      <c r="A61" s="157">
        <v>56</v>
      </c>
      <c r="B61" s="52"/>
      <c r="C61" s="53"/>
      <c r="D61" s="52"/>
      <c r="E61" s="54"/>
      <c r="F61" s="81"/>
      <c r="G61" s="92"/>
      <c r="H61" s="162"/>
    </row>
    <row r="62" spans="1:8" ht="35.1" customHeight="1" x14ac:dyDescent="0.15">
      <c r="A62" s="157">
        <v>57</v>
      </c>
      <c r="B62" s="52"/>
      <c r="C62" s="53"/>
      <c r="D62" s="52"/>
      <c r="E62" s="54"/>
      <c r="F62" s="81"/>
      <c r="G62" s="92"/>
      <c r="H62" s="162"/>
    </row>
    <row r="63" spans="1:8" ht="35.1" customHeight="1" x14ac:dyDescent="0.15">
      <c r="A63" s="157">
        <v>58</v>
      </c>
      <c r="B63" s="52"/>
      <c r="C63" s="53"/>
      <c r="D63" s="52"/>
      <c r="E63" s="54"/>
      <c r="F63" s="81"/>
      <c r="G63" s="92"/>
      <c r="H63" s="162"/>
    </row>
    <row r="64" spans="1:8" ht="35.1" customHeight="1" x14ac:dyDescent="0.15">
      <c r="A64" s="157">
        <v>59</v>
      </c>
      <c r="B64" s="52"/>
      <c r="C64" s="53"/>
      <c r="D64" s="52"/>
      <c r="E64" s="54"/>
      <c r="F64" s="81"/>
      <c r="G64" s="92"/>
      <c r="H64" s="162"/>
    </row>
    <row r="65" spans="1:8" ht="35.1" customHeight="1" x14ac:dyDescent="0.15">
      <c r="A65" s="157">
        <v>60</v>
      </c>
      <c r="B65" s="52"/>
      <c r="C65" s="53"/>
      <c r="D65" s="52"/>
      <c r="E65" s="54"/>
      <c r="F65" s="81"/>
      <c r="G65" s="92"/>
      <c r="H65" s="162"/>
    </row>
    <row r="66" spans="1:8" ht="35.1" customHeight="1" x14ac:dyDescent="0.15">
      <c r="A66" s="157">
        <v>61</v>
      </c>
      <c r="B66" s="52"/>
      <c r="C66" s="53"/>
      <c r="D66" s="52"/>
      <c r="E66" s="54"/>
      <c r="F66" s="81"/>
      <c r="G66" s="92"/>
      <c r="H66" s="162"/>
    </row>
    <row r="67" spans="1:8" ht="35.1" customHeight="1" x14ac:dyDescent="0.15">
      <c r="A67" s="157">
        <v>62</v>
      </c>
      <c r="B67" s="52"/>
      <c r="C67" s="53"/>
      <c r="D67" s="52"/>
      <c r="E67" s="54"/>
      <c r="F67" s="81"/>
      <c r="G67" s="92"/>
      <c r="H67" s="162"/>
    </row>
    <row r="68" spans="1:8" ht="35.1" customHeight="1" x14ac:dyDescent="0.15">
      <c r="A68" s="157">
        <v>63</v>
      </c>
      <c r="B68" s="52"/>
      <c r="C68" s="53"/>
      <c r="D68" s="52"/>
      <c r="E68" s="54"/>
      <c r="F68" s="81"/>
      <c r="G68" s="92"/>
      <c r="H68" s="162"/>
    </row>
    <row r="69" spans="1:8" ht="35.1" customHeight="1" x14ac:dyDescent="0.15">
      <c r="A69" s="157">
        <v>64</v>
      </c>
      <c r="B69" s="52"/>
      <c r="C69" s="53"/>
      <c r="D69" s="52"/>
      <c r="E69" s="54"/>
      <c r="F69" s="81"/>
      <c r="G69" s="92"/>
      <c r="H69" s="162"/>
    </row>
    <row r="70" spans="1:8" ht="35.1" customHeight="1" x14ac:dyDescent="0.15">
      <c r="A70" s="157">
        <v>65</v>
      </c>
      <c r="B70" s="52"/>
      <c r="C70" s="53"/>
      <c r="D70" s="52"/>
      <c r="E70" s="54"/>
      <c r="F70" s="81"/>
      <c r="G70" s="92"/>
      <c r="H70" s="162"/>
    </row>
    <row r="71" spans="1:8" ht="35.1" customHeight="1" x14ac:dyDescent="0.15">
      <c r="A71" s="157">
        <v>66</v>
      </c>
      <c r="B71" s="52"/>
      <c r="C71" s="53"/>
      <c r="D71" s="52"/>
      <c r="E71" s="54"/>
      <c r="F71" s="81"/>
      <c r="G71" s="92"/>
      <c r="H71" s="162"/>
    </row>
    <row r="72" spans="1:8" ht="35.1" customHeight="1" x14ac:dyDescent="0.15">
      <c r="A72" s="157">
        <v>67</v>
      </c>
      <c r="B72" s="52"/>
      <c r="C72" s="53"/>
      <c r="D72" s="52"/>
      <c r="E72" s="54"/>
      <c r="F72" s="81"/>
      <c r="G72" s="92"/>
      <c r="H72" s="162"/>
    </row>
    <row r="73" spans="1:8" ht="35.1" customHeight="1" x14ac:dyDescent="0.15">
      <c r="A73" s="157">
        <v>68</v>
      </c>
      <c r="B73" s="52"/>
      <c r="C73" s="53"/>
      <c r="D73" s="52"/>
      <c r="E73" s="54"/>
      <c r="F73" s="81"/>
      <c r="G73" s="92"/>
      <c r="H73" s="162"/>
    </row>
    <row r="74" spans="1:8" ht="35.1" customHeight="1" x14ac:dyDescent="0.15">
      <c r="A74" s="157">
        <v>69</v>
      </c>
      <c r="B74" s="52"/>
      <c r="C74" s="53"/>
      <c r="D74" s="52"/>
      <c r="E74" s="54"/>
      <c r="F74" s="81"/>
      <c r="G74" s="92"/>
      <c r="H74" s="162"/>
    </row>
    <row r="75" spans="1:8" ht="35.1" customHeight="1" x14ac:dyDescent="0.15">
      <c r="A75" s="157">
        <v>70</v>
      </c>
      <c r="B75" s="52"/>
      <c r="C75" s="53"/>
      <c r="D75" s="52"/>
      <c r="E75" s="54"/>
      <c r="F75" s="81"/>
      <c r="G75" s="92"/>
      <c r="H75" s="162"/>
    </row>
    <row r="76" spans="1:8" ht="35.1" customHeight="1" x14ac:dyDescent="0.15">
      <c r="A76" s="157">
        <v>71</v>
      </c>
      <c r="B76" s="52"/>
      <c r="C76" s="53"/>
      <c r="D76" s="52"/>
      <c r="E76" s="54"/>
      <c r="F76" s="81"/>
      <c r="G76" s="92"/>
      <c r="H76" s="162"/>
    </row>
    <row r="77" spans="1:8" ht="35.1" customHeight="1" x14ac:dyDescent="0.15">
      <c r="A77" s="157">
        <v>72</v>
      </c>
      <c r="B77" s="52"/>
      <c r="C77" s="53"/>
      <c r="D77" s="52"/>
      <c r="E77" s="54"/>
      <c r="F77" s="81"/>
      <c r="G77" s="92"/>
      <c r="H77" s="162"/>
    </row>
    <row r="78" spans="1:8" ht="35.1" customHeight="1" x14ac:dyDescent="0.15">
      <c r="A78" s="157">
        <v>73</v>
      </c>
      <c r="B78" s="52"/>
      <c r="C78" s="53"/>
      <c r="D78" s="52"/>
      <c r="E78" s="54"/>
      <c r="F78" s="81"/>
      <c r="G78" s="92"/>
      <c r="H78" s="162"/>
    </row>
    <row r="79" spans="1:8" ht="35.1" customHeight="1" x14ac:dyDescent="0.15">
      <c r="A79" s="157">
        <v>74</v>
      </c>
      <c r="B79" s="52"/>
      <c r="C79" s="53"/>
      <c r="D79" s="52"/>
      <c r="E79" s="54"/>
      <c r="F79" s="81"/>
      <c r="G79" s="92"/>
      <c r="H79" s="162"/>
    </row>
    <row r="80" spans="1:8" ht="35.1" customHeight="1" x14ac:dyDescent="0.15">
      <c r="A80" s="157">
        <v>75</v>
      </c>
      <c r="B80" s="52"/>
      <c r="C80" s="53"/>
      <c r="D80" s="52"/>
      <c r="E80" s="54"/>
      <c r="F80" s="81"/>
      <c r="G80" s="92"/>
      <c r="H80" s="162"/>
    </row>
    <row r="81" spans="1:8" ht="35.1" customHeight="1" x14ac:dyDescent="0.15">
      <c r="A81" s="157">
        <v>76</v>
      </c>
      <c r="B81" s="52"/>
      <c r="C81" s="53"/>
      <c r="D81" s="52"/>
      <c r="E81" s="54"/>
      <c r="F81" s="81"/>
      <c r="G81" s="92"/>
      <c r="H81" s="162"/>
    </row>
    <row r="82" spans="1:8" ht="35.1" customHeight="1" x14ac:dyDescent="0.15">
      <c r="A82" s="157">
        <v>77</v>
      </c>
      <c r="B82" s="52"/>
      <c r="C82" s="53"/>
      <c r="D82" s="52"/>
      <c r="E82" s="54"/>
      <c r="F82" s="81"/>
      <c r="G82" s="92"/>
      <c r="H82" s="162"/>
    </row>
    <row r="83" spans="1:8" ht="35.1" customHeight="1" x14ac:dyDescent="0.15">
      <c r="A83" s="157">
        <v>78</v>
      </c>
      <c r="B83" s="52"/>
      <c r="C83" s="53"/>
      <c r="D83" s="52"/>
      <c r="E83" s="54"/>
      <c r="F83" s="81"/>
      <c r="G83" s="92"/>
      <c r="H83" s="162"/>
    </row>
    <row r="84" spans="1:8" ht="35.1" customHeight="1" x14ac:dyDescent="0.15">
      <c r="A84" s="157">
        <v>79</v>
      </c>
      <c r="B84" s="52"/>
      <c r="C84" s="53"/>
      <c r="D84" s="52"/>
      <c r="E84" s="54"/>
      <c r="F84" s="81"/>
      <c r="G84" s="92"/>
      <c r="H84" s="162"/>
    </row>
    <row r="85" spans="1:8" ht="35.1" customHeight="1" thickBot="1" x14ac:dyDescent="0.2">
      <c r="A85" s="159">
        <v>80</v>
      </c>
      <c r="B85" s="56"/>
      <c r="C85" s="57"/>
      <c r="D85" s="56"/>
      <c r="E85" s="58"/>
      <c r="F85" s="82"/>
      <c r="G85" s="93"/>
      <c r="H85" s="163"/>
    </row>
    <row r="86" spans="1:8" ht="0.2" customHeight="1" x14ac:dyDescent="0.15"/>
    <row r="87" spans="1:8" ht="42" hidden="1" customHeight="1" x14ac:dyDescent="0.15"/>
    <row r="97" spans="2:12" s="149" customFormat="1" hidden="1" x14ac:dyDescent="0.15">
      <c r="B97" s="160"/>
      <c r="C97" s="160"/>
      <c r="D97" s="160"/>
      <c r="E97" s="160"/>
      <c r="F97" s="160"/>
      <c r="G97" s="160"/>
      <c r="H97" s="161"/>
      <c r="I97" s="147"/>
      <c r="J97" s="147"/>
      <c r="K97" s="147"/>
      <c r="L97" s="148"/>
    </row>
    <row r="98" spans="2:12" s="149" customFormat="1" hidden="1" x14ac:dyDescent="0.15">
      <c r="B98" s="160"/>
      <c r="C98" s="160"/>
      <c r="D98" s="160"/>
      <c r="E98" s="160"/>
      <c r="F98" s="160"/>
      <c r="G98" s="160"/>
      <c r="H98" s="161"/>
      <c r="I98" s="147"/>
      <c r="J98" s="147"/>
      <c r="K98" s="147"/>
      <c r="L98" s="148"/>
    </row>
    <row r="99" spans="2:12" s="149" customFormat="1" hidden="1" x14ac:dyDescent="0.15">
      <c r="B99" s="160"/>
      <c r="C99" s="160"/>
      <c r="D99" s="160"/>
      <c r="E99" s="160"/>
      <c r="F99" s="160"/>
      <c r="G99" s="160"/>
      <c r="H99" s="161"/>
      <c r="I99" s="147"/>
      <c r="J99" s="147"/>
      <c r="K99" s="147"/>
      <c r="L99" s="148"/>
    </row>
    <row r="100" spans="2:12" s="149" customFormat="1" hidden="1" x14ac:dyDescent="0.15">
      <c r="B100" s="160"/>
      <c r="C100" s="160"/>
      <c r="D100" s="160"/>
      <c r="E100" s="160"/>
      <c r="F100" s="160"/>
      <c r="G100" s="160"/>
      <c r="H100" s="161"/>
      <c r="I100" s="147"/>
      <c r="J100" s="147"/>
      <c r="K100" s="147"/>
      <c r="L100" s="148"/>
    </row>
    <row r="101" spans="2:12" s="149" customFormat="1" hidden="1" x14ac:dyDescent="0.15">
      <c r="B101" s="160"/>
      <c r="C101" s="160"/>
      <c r="D101" s="160"/>
      <c r="E101" s="160"/>
      <c r="F101" s="160"/>
      <c r="G101" s="160"/>
      <c r="H101" s="161"/>
      <c r="I101" s="147"/>
      <c r="J101" s="147"/>
      <c r="K101" s="147"/>
      <c r="L101" s="148"/>
    </row>
    <row r="102" spans="2:12" s="149" customFormat="1" hidden="1" x14ac:dyDescent="0.15">
      <c r="B102" s="160"/>
      <c r="C102" s="160"/>
      <c r="D102" s="160"/>
      <c r="E102" s="160"/>
      <c r="F102" s="160"/>
      <c r="G102" s="160"/>
      <c r="H102" s="161"/>
      <c r="I102" s="147"/>
      <c r="J102" s="147"/>
      <c r="K102" s="147"/>
      <c r="L102" s="148"/>
    </row>
    <row r="103" spans="2:12" s="149" customFormat="1" hidden="1" x14ac:dyDescent="0.15">
      <c r="B103" s="160"/>
      <c r="C103" s="160"/>
      <c r="D103" s="160"/>
      <c r="E103" s="160"/>
      <c r="F103" s="160"/>
      <c r="G103" s="160"/>
      <c r="H103" s="161"/>
      <c r="I103" s="147"/>
      <c r="J103" s="147"/>
      <c r="K103" s="147"/>
      <c r="L103" s="148"/>
    </row>
    <row r="104" spans="2:12" s="149" customFormat="1" hidden="1" x14ac:dyDescent="0.15">
      <c r="B104" s="160"/>
      <c r="C104" s="160"/>
      <c r="D104" s="160"/>
      <c r="E104" s="160"/>
      <c r="F104" s="160"/>
      <c r="G104" s="160"/>
      <c r="H104" s="161"/>
      <c r="I104" s="147"/>
      <c r="J104" s="147"/>
      <c r="K104" s="147"/>
      <c r="L104" s="148"/>
    </row>
    <row r="105" spans="2:12" s="149" customFormat="1" hidden="1" x14ac:dyDescent="0.15">
      <c r="B105" s="160"/>
      <c r="C105" s="160"/>
      <c r="D105" s="160"/>
      <c r="E105" s="160"/>
      <c r="F105" s="160"/>
      <c r="G105" s="160"/>
      <c r="H105" s="161"/>
      <c r="I105" s="147"/>
      <c r="J105" s="147"/>
      <c r="K105" s="147"/>
      <c r="L105" s="148"/>
    </row>
    <row r="106" spans="2:12" s="149" customFormat="1" hidden="1" x14ac:dyDescent="0.15">
      <c r="B106" s="160"/>
      <c r="C106" s="160"/>
      <c r="D106" s="160"/>
      <c r="E106" s="160"/>
      <c r="F106" s="160"/>
      <c r="G106" s="160"/>
      <c r="H106" s="161"/>
      <c r="I106" s="147"/>
      <c r="J106" s="147"/>
      <c r="K106" s="147"/>
      <c r="L106" s="148"/>
    </row>
    <row r="107" spans="2:12" s="149" customFormat="1" hidden="1" x14ac:dyDescent="0.15">
      <c r="B107" s="160"/>
      <c r="C107" s="160"/>
      <c r="D107" s="160"/>
      <c r="E107" s="160"/>
      <c r="F107" s="160"/>
      <c r="G107" s="160"/>
      <c r="H107" s="161"/>
      <c r="I107" s="147"/>
      <c r="J107" s="147"/>
      <c r="K107" s="147"/>
      <c r="L107" s="148"/>
    </row>
    <row r="108" spans="2:12" s="149" customFormat="1" hidden="1" x14ac:dyDescent="0.15">
      <c r="B108" s="160"/>
      <c r="C108" s="160"/>
      <c r="D108" s="160"/>
      <c r="E108" s="160"/>
      <c r="F108" s="160"/>
      <c r="G108" s="160"/>
      <c r="H108" s="161"/>
      <c r="I108" s="147"/>
      <c r="J108" s="147"/>
      <c r="K108" s="147"/>
      <c r="L108" s="148"/>
    </row>
    <row r="109" spans="2:12" s="149" customFormat="1" hidden="1" x14ac:dyDescent="0.15">
      <c r="B109" s="160"/>
      <c r="C109" s="160"/>
      <c r="D109" s="160"/>
      <c r="E109" s="160"/>
      <c r="F109" s="160"/>
      <c r="G109" s="160"/>
      <c r="H109" s="161"/>
      <c r="I109" s="147"/>
      <c r="J109" s="147"/>
      <c r="K109" s="147"/>
      <c r="L109" s="148"/>
    </row>
    <row r="110" spans="2:12" s="149" customFormat="1" hidden="1" x14ac:dyDescent="0.15">
      <c r="B110" s="160"/>
      <c r="C110" s="160"/>
      <c r="D110" s="160"/>
      <c r="E110" s="160"/>
      <c r="F110" s="160"/>
      <c r="G110" s="160"/>
      <c r="H110" s="161"/>
      <c r="I110" s="147"/>
      <c r="J110" s="147"/>
      <c r="K110" s="147"/>
      <c r="L110" s="148"/>
    </row>
    <row r="111" spans="2:12" s="149" customFormat="1" hidden="1" x14ac:dyDescent="0.15">
      <c r="B111" s="160"/>
      <c r="C111" s="160"/>
      <c r="D111" s="160"/>
      <c r="E111" s="160"/>
      <c r="F111" s="160"/>
      <c r="G111" s="160"/>
      <c r="H111" s="161"/>
      <c r="I111" s="147"/>
      <c r="J111" s="147"/>
      <c r="K111" s="147"/>
      <c r="L111" s="148"/>
    </row>
    <row r="112" spans="2:12" s="149" customFormat="1" hidden="1" x14ac:dyDescent="0.15">
      <c r="B112" s="160"/>
      <c r="C112" s="160"/>
      <c r="D112" s="160"/>
      <c r="E112" s="160"/>
      <c r="F112" s="160"/>
      <c r="G112" s="160"/>
      <c r="H112" s="161"/>
      <c r="I112" s="147"/>
      <c r="J112" s="147"/>
      <c r="K112" s="147"/>
      <c r="L112" s="148"/>
    </row>
  </sheetData>
  <sheetProtection sheet="1" objects="1" scenarios="1"/>
  <dataConsolidate/>
  <mergeCells count="1">
    <mergeCell ref="C3:H3"/>
  </mergeCells>
  <phoneticPr fontId="1"/>
  <dataValidations count="4">
    <dataValidation imeMode="hiragana" allowBlank="1" showInputMessage="1" showErrorMessage="1" sqref="D6:E85" xr:uid="{00000000-0002-0000-0600-000000000000}"/>
    <dataValidation type="list" imeMode="disabled" allowBlank="1" showInputMessage="1" showErrorMessage="1" errorTitle="リストから選択して下さい" sqref="G6:G85" xr:uid="{00000000-0002-0000-0600-000001000000}">
      <formula1>$K$1:$K$4</formula1>
    </dataValidation>
    <dataValidation allowBlank="1" showInputMessage="1" showErrorMessage="1" errorTitle="リストから選択して下さい" sqref="H6:H85" xr:uid="{00000000-0002-0000-0600-000002000000}"/>
    <dataValidation type="list" imeMode="disabled" allowBlank="1" showInputMessage="1" showErrorMessage="1" errorTitle="リストから選択して下さい" sqref="F6:F85" xr:uid="{00000000-0002-0000-0600-000003000000}">
      <formula1>$J$1:$J$3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0" fitToHeight="0" orientation="portrait" r:id="rId1"/>
  <headerFooter>
    <oddHeader>&amp;R&amp;D</oddHeader>
    <oddFooter>&amp;C&amp;P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申込書</vt:lpstr>
      <vt:lpstr>ソロ(コンテスト)</vt:lpstr>
      <vt:lpstr>アンサンブル(コンテスト)</vt:lpstr>
      <vt:lpstr>カラーガード(コンテスト)</vt:lpstr>
      <vt:lpstr>カラーガード(チーム)</vt:lpstr>
      <vt:lpstr>アンサンブル(フェスティバル)</vt:lpstr>
      <vt:lpstr>カラーガード(規定演技)</vt:lpstr>
      <vt:lpstr>'アンサンブル(コンテスト)'!Print_Area</vt:lpstr>
      <vt:lpstr>'カラーガード(コンテスト)'!Print_Area</vt:lpstr>
      <vt:lpstr>'カラーガード(チーム)'!Print_Area</vt:lpstr>
      <vt:lpstr>'カラーガード(規定演技)'!Print_Area</vt:lpstr>
      <vt:lpstr>'ソロ(コンテスト)'!Print_Area</vt:lpstr>
      <vt:lpstr>申込書!Print_Area</vt:lpstr>
      <vt:lpstr>'アンサンブル(コンテスト)'!Print_Titles</vt:lpstr>
      <vt:lpstr>'アンサンブル(フェスティバル)'!Print_Titles</vt:lpstr>
      <vt:lpstr>'カラーガード(コンテスト)'!Print_Titles</vt:lpstr>
      <vt:lpstr>'カラーガード(チーム)'!Print_Titles</vt:lpstr>
      <vt:lpstr>'カラーガード(規定演技)'!Print_Titles</vt:lpstr>
      <vt:lpstr>'ソロ(コンテスト)'!Print_Titles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愛知県マーチングバンド・バトントワーリング協会名古屋支部</dc:creator>
  <cp:lastModifiedBy>佐　野</cp:lastModifiedBy>
  <cp:lastPrinted>2026-05-23T08:57:43Z</cp:lastPrinted>
  <dcterms:created xsi:type="dcterms:W3CDTF">2007-04-25T02:44:34Z</dcterms:created>
  <dcterms:modified xsi:type="dcterms:W3CDTF">2026-05-23T08:58:12Z</dcterms:modified>
</cp:coreProperties>
</file>